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PLANAF Organiza" sheetId="1" r:id="rId1"/>
    <sheet name="2005 Projec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<sst xmlns="http://schemas.openxmlformats.org/spreadsheetml/2006/main" count="1350" uniqueCount="579">
  <si>
    <t>Air Division</t>
  </si>
  <si>
    <t>Regiment Ids</t>
  </si>
  <si>
    <t>Type</t>
  </si>
  <si>
    <t>Fleet</t>
  </si>
  <si>
    <t>Base/Airfield</t>
  </si>
  <si>
    <t>First "Squadron"</t>
  </si>
  <si>
    <t>Second "Squadron"</t>
  </si>
  <si>
    <t>Third "Squadron"</t>
  </si>
  <si>
    <t>ID Scheme</t>
  </si>
  <si>
    <t>Latitude</t>
  </si>
  <si>
    <t>Longitude</t>
  </si>
  <si>
    <t>Revetments</t>
  </si>
  <si>
    <t>Size</t>
  </si>
  <si>
    <t>Notes</t>
  </si>
  <si>
    <t>SAM Type</t>
  </si>
  <si>
    <t>First?</t>
  </si>
  <si>
    <t>Second??</t>
  </si>
  <si>
    <t>Fighter</t>
  </si>
  <si>
    <t>North Sea</t>
  </si>
  <si>
    <t>Dailan (Luda) ??</t>
  </si>
  <si>
    <t>[10 J-6 (MiG-19S]?</t>
  </si>
  <si>
    <t>5 Spare J-6</t>
  </si>
  <si>
    <t>82x1x</t>
  </si>
  <si>
    <t>38 d 53'</t>
  </si>
  <si>
    <t>121 d 37'</t>
  </si>
  <si>
    <t>Yes</t>
  </si>
  <si>
    <t>2 Regiments</t>
  </si>
  <si>
    <t>Reserve or disbanded</t>
  </si>
  <si>
    <t>Third??</t>
  </si>
  <si>
    <t>5 Spare J-5</t>
  </si>
  <si>
    <t>83x1x</t>
  </si>
  <si>
    <t>Second</t>
  </si>
  <si>
    <t>Fourth</t>
  </si>
  <si>
    <t>Bomber</t>
  </si>
  <si>
    <t>South Sea</t>
  </si>
  <si>
    <t>Sanya/Yulin Intl.</t>
  </si>
  <si>
    <t>81x2x</t>
  </si>
  <si>
    <t>18 d 13'</t>
  </si>
  <si>
    <t>109 d 31'</t>
  </si>
  <si>
    <t>No</t>
  </si>
  <si>
    <t>3 Regiments</t>
  </si>
  <si>
    <t>Shared w civil/AF</t>
  </si>
  <si>
    <t>HQ-2</t>
  </si>
  <si>
    <t>Fifth?</t>
  </si>
  <si>
    <t>Leiyang</t>
  </si>
  <si>
    <t>82x2x?</t>
  </si>
  <si>
    <t>26 d 35'</t>
  </si>
  <si>
    <t>112 d 54'</t>
  </si>
  <si>
    <t>Notes 7 &amp; 8</t>
  </si>
  <si>
    <t>Sixth</t>
  </si>
  <si>
    <t>Jiaoxian</t>
  </si>
  <si>
    <t>10 H-5T</t>
  </si>
  <si>
    <t>[10 H-5T]</t>
  </si>
  <si>
    <t>83x2x</t>
  </si>
  <si>
    <t>Third</t>
  </si>
  <si>
    <t>Seventh</t>
  </si>
  <si>
    <t>Shanghaiguan</t>
  </si>
  <si>
    <t>81x3x</t>
  </si>
  <si>
    <t>6 Regiments</t>
  </si>
  <si>
    <t>Eighth</t>
  </si>
  <si>
    <t>82x3x</t>
  </si>
  <si>
    <t>Ninth</t>
  </si>
  <si>
    <t>83x3x</t>
  </si>
  <si>
    <t>Tenth</t>
  </si>
  <si>
    <t>East Sea</t>
  </si>
  <si>
    <t>Luqiao</t>
  </si>
  <si>
    <t>81x4x</t>
  </si>
  <si>
    <t>28 d 34'</t>
  </si>
  <si>
    <t>121 d 31'</t>
  </si>
  <si>
    <t>Notes 4 &amp; 11</t>
  </si>
  <si>
    <t>Eleventh??</t>
  </si>
  <si>
    <t>Ningbo Zhangquio</t>
  </si>
  <si>
    <t>82x4x</t>
  </si>
  <si>
    <t>29 d 55'</t>
  </si>
  <si>
    <t>121 d 34'</t>
  </si>
  <si>
    <t>1 Regiment</t>
  </si>
  <si>
    <t>Chang Chou; Reserve or disbanded</t>
  </si>
  <si>
    <t>Twelfth???</t>
  </si>
  <si>
    <t>83x4x???</t>
  </si>
  <si>
    <t>Fifth</t>
  </si>
  <si>
    <t>Thirteenth??</t>
  </si>
  <si>
    <t>Qingdao</t>
  </si>
  <si>
    <t>81x5x</t>
  </si>
  <si>
    <t>Fourteenth</t>
  </si>
  <si>
    <t>10 Q-5IN</t>
  </si>
  <si>
    <t>82x5x</t>
  </si>
  <si>
    <t>Tsingtau</t>
  </si>
  <si>
    <t>Fifteenth</t>
  </si>
  <si>
    <t>83x5x</t>
  </si>
  <si>
    <t>Sixteenth</t>
  </si>
  <si>
    <t>Shanghai Dachang</t>
  </si>
  <si>
    <t>81x6x</t>
  </si>
  <si>
    <t>31 d 19'</t>
  </si>
  <si>
    <t>121 d 25'</t>
  </si>
  <si>
    <t>Seventeenth</t>
  </si>
  <si>
    <t>82x6x</t>
  </si>
  <si>
    <t>Eighteenth</t>
  </si>
  <si>
    <t>Daishan Island</t>
  </si>
  <si>
    <t>83x6x</t>
  </si>
  <si>
    <t>Ninteenth</t>
  </si>
  <si>
    <t>Training</t>
  </si>
  <si>
    <t>10+2 Spare JJ-6</t>
  </si>
  <si>
    <t>10+2 spare CJ-6</t>
  </si>
  <si>
    <t>81x7x</t>
  </si>
  <si>
    <t>Training = Reserve</t>
  </si>
  <si>
    <t>Twentieth</t>
  </si>
  <si>
    <t>82x7x</t>
  </si>
  <si>
    <t>Twenty First</t>
  </si>
  <si>
    <t>10+2 J-5 (MiG-17F)</t>
  </si>
  <si>
    <t>83x7x</t>
  </si>
  <si>
    <t>Reserve</t>
  </si>
  <si>
    <t>Twenty Second</t>
  </si>
  <si>
    <t>Haikou (Hainan)</t>
  </si>
  <si>
    <t>81x8x</t>
  </si>
  <si>
    <t>20 d 02'</t>
  </si>
  <si>
    <t>110 d 21'</t>
  </si>
  <si>
    <t>Twenty Third</t>
  </si>
  <si>
    <t>???</t>
  </si>
  <si>
    <t>10 Q-5IN?</t>
  </si>
  <si>
    <t>82x8x</t>
  </si>
  <si>
    <t>Twenty Fourth</t>
  </si>
  <si>
    <t>83x8x</t>
  </si>
  <si>
    <t>Twenty Fifth</t>
  </si>
  <si>
    <t>Linshui (Hainan)</t>
  </si>
  <si>
    <t>81x9x</t>
  </si>
  <si>
    <t>18 d 30'</t>
  </si>
  <si>
    <t>109 d 59'</t>
  </si>
  <si>
    <t>Lingshui</t>
  </si>
  <si>
    <t>Twenty Sixth</t>
  </si>
  <si>
    <t>82x9x</t>
  </si>
  <si>
    <t>Twenty Seventh</t>
  </si>
  <si>
    <t>83x9x</t>
  </si>
  <si>
    <t>Twenty Eighth</t>
  </si>
  <si>
    <t>Attack</t>
  </si>
  <si>
    <t>Danyang</t>
  </si>
  <si>
    <t>81x0x</t>
  </si>
  <si>
    <t>31 d 54'</t>
  </si>
  <si>
    <t>119 d 54'</t>
  </si>
  <si>
    <t>Twenty Ninth</t>
  </si>
  <si>
    <t>82x0x</t>
  </si>
  <si>
    <t xml:space="preserve">Reserve     </t>
  </si>
  <si>
    <t>Thirtieth</t>
  </si>
  <si>
    <t>Shitangqao</t>
  </si>
  <si>
    <t>83x0x</t>
  </si>
  <si>
    <t>30 d 07' ?</t>
  </si>
  <si>
    <t>120 d 43' ?</t>
  </si>
  <si>
    <t>Independent</t>
  </si>
  <si>
    <t>First Independent</t>
  </si>
  <si>
    <t>Patrol</t>
  </si>
  <si>
    <t>4 PS-5 (MP)</t>
  </si>
  <si>
    <t>91x3</t>
  </si>
  <si>
    <t>Second Ind.</t>
  </si>
  <si>
    <t>Liangxiang</t>
  </si>
  <si>
    <t>4/6 Y-7/7H (An-24/26)</t>
  </si>
  <si>
    <t xml:space="preserve">2 Y-7 (avionics tr.)                </t>
  </si>
  <si>
    <t>2 YAK-42</t>
  </si>
  <si>
    <t>92xx</t>
  </si>
  <si>
    <t>Third Independent</t>
  </si>
  <si>
    <t>Recon</t>
  </si>
  <si>
    <t>93xx</t>
  </si>
  <si>
    <t>Fourth Independent</t>
  </si>
  <si>
    <t>Transport</t>
  </si>
  <si>
    <t>6 Mi-8</t>
  </si>
  <si>
    <t>94xx</t>
  </si>
  <si>
    <t>Fifth Independent</t>
  </si>
  <si>
    <t>95xx</t>
  </si>
  <si>
    <t>Sixth Independent</t>
  </si>
  <si>
    <t>ASW</t>
  </si>
  <si>
    <t>Luqiao ??</t>
  </si>
  <si>
    <t>96xx</t>
  </si>
  <si>
    <t>Seventh Ind.</t>
  </si>
  <si>
    <t>AS&amp;SAR</t>
  </si>
  <si>
    <t>8 KA-28 ASW</t>
  </si>
  <si>
    <t>8 Ka-28 ASW</t>
  </si>
  <si>
    <t>4 Ka-28 SAR</t>
  </si>
  <si>
    <t>97xx</t>
  </si>
  <si>
    <t>Eighth Independent</t>
  </si>
  <si>
    <t>98xx</t>
  </si>
  <si>
    <t>Ninth Independent</t>
  </si>
  <si>
    <t>20 Y-5 (An-2)</t>
  </si>
  <si>
    <t>10 Spare Y-5</t>
  </si>
  <si>
    <t>99xx</t>
  </si>
  <si>
    <t>Tenth Independent</t>
  </si>
  <si>
    <t>Qingdao ??</t>
  </si>
  <si>
    <t>90xx</t>
  </si>
  <si>
    <t>China Maritime Svc.</t>
  </si>
  <si>
    <t>4 Y-12 MR</t>
  </si>
  <si>
    <t>4 Y-12 MR.</t>
  </si>
  <si>
    <t>Training &amp;</t>
  </si>
  <si>
    <t>Designation</t>
  </si>
  <si>
    <t>Active</t>
  </si>
  <si>
    <t>Spares</t>
  </si>
  <si>
    <t>Total</t>
  </si>
  <si>
    <t>Status</t>
  </si>
  <si>
    <t>Note 1:  ?, ?? and ??? indicates degrees of uncertainty.</t>
  </si>
  <si>
    <t>Be-6</t>
  </si>
  <si>
    <t>Note 14</t>
  </si>
  <si>
    <t>Note 2:  Naval Independent Regiments are numbered 1 to 10.  Support aircraft are assigned by type.</t>
  </si>
  <si>
    <t>CJ-6</t>
  </si>
  <si>
    <t>Note 3:  There are indications that reserve formations have been reactivated.</t>
  </si>
  <si>
    <t>H-5T</t>
  </si>
  <si>
    <t>Phasing out</t>
  </si>
  <si>
    <t>Note 4:  J-7E is regarded as "clearly superior" to the Su-27 in close combat maneuvering.</t>
  </si>
  <si>
    <t>H-6D</t>
  </si>
  <si>
    <t>This is a MiG-21 with more power, HUD, a redesigned wing, and computer.</t>
  </si>
  <si>
    <t>It also has provision for a 720 liter centerline drop tank to extend range.</t>
  </si>
  <si>
    <t>HZ-5</t>
  </si>
  <si>
    <t>Note 9</t>
  </si>
  <si>
    <t>Flown by demonstration teams, it may be encountered in expert hands.</t>
  </si>
  <si>
    <t>J-5 (MiG-17F)</t>
  </si>
  <si>
    <t xml:space="preserve">Phasing out </t>
  </si>
  <si>
    <t>Note 5:  The J-6 (MiG-19C) is a dayfighter.  The Navy did not obtain the all weather MiG-19P variant.</t>
  </si>
  <si>
    <t>J-6 (MiG-19S/SF)</t>
  </si>
  <si>
    <t>Note 6:  The Y-8X carries sonabouys, IR detection gear, and intercept equipment.</t>
  </si>
  <si>
    <t>J-6III (enh. J-6)</t>
  </si>
  <si>
    <t>Note 7:  The L-6 tankers are assigned to the PLAAF 8th Air Division (consolodated from 48th).</t>
  </si>
  <si>
    <t>J-7I (MiG-21)</t>
  </si>
  <si>
    <t>J-7II (mod. J-7)</t>
  </si>
  <si>
    <t>Note 9:  Reported with ELINT and Jamming equipment.</t>
  </si>
  <si>
    <t>J-7III (enh. J-7)</t>
  </si>
  <si>
    <t>Major mod. of J-7II</t>
  </si>
  <si>
    <t xml:space="preserve">Note 10:  Has gun ranging radar and AAMs for air defense role.  C-801 and torpedoes can be carried.  </t>
  </si>
  <si>
    <t>J-7E (enh. J-7)</t>
  </si>
  <si>
    <t>Weapons bay replaced by fuel tank for extended range.  Refuelable.</t>
  </si>
  <si>
    <t>J-8</t>
  </si>
  <si>
    <t>2 eng. mod. of J-7</t>
  </si>
  <si>
    <t>Note 11:  The Tenth regiment may have two squadrons ("flying units") of J-7E plus the demo team.</t>
  </si>
  <si>
    <t>J-8IA</t>
  </si>
  <si>
    <t>J-8I  Mod. J-8</t>
  </si>
  <si>
    <t>The air demonstration team may be a wholly separate unit.</t>
  </si>
  <si>
    <t>but it may be a part of the J-7 regiment.</t>
  </si>
  <si>
    <t>J-8IID</t>
  </si>
  <si>
    <t>Refueling J-8II  Acq.</t>
  </si>
  <si>
    <t>Note 12:  The Chinese "Flying Unit" is translated "Squadron" in this document.  The word the Chinese</t>
  </si>
  <si>
    <t>JH-7</t>
  </si>
  <si>
    <t>like to translate "squadron" corresponds to "flight."</t>
  </si>
  <si>
    <t>JJ-6</t>
  </si>
  <si>
    <t>MiG-19 Trainer</t>
  </si>
  <si>
    <t>Note 13:  One J-7III and one J-8D have been lost.</t>
  </si>
  <si>
    <t>JJ-7</t>
  </si>
  <si>
    <t>MiG-21 Trainer</t>
  </si>
  <si>
    <t>Note 14:  Combat Fleets of the World list 8 Be-6.  Other sources indicate only 4 were ever acquired and all</t>
  </si>
  <si>
    <t>Ka-28  (ASW)</t>
  </si>
  <si>
    <t>Acquiring</t>
  </si>
  <si>
    <t xml:space="preserve">have been retired.  One certainly survives as an exhibit.  </t>
  </si>
  <si>
    <t>Ka-28 (SAR)</t>
  </si>
  <si>
    <t>Note 15:  Ostensibly operated by China Maritime Services.  Have Therma SLAR.</t>
  </si>
  <si>
    <t>Mi-8</t>
  </si>
  <si>
    <t>Major mod of Mi-4</t>
  </si>
  <si>
    <t>Q-5IN</t>
  </si>
  <si>
    <t>Major mod. of J-6;  Note 10</t>
  </si>
  <si>
    <t>PS-5 (MP)</t>
  </si>
  <si>
    <t>Flying Boat  MAD and Radar [Armed]  Also known as Sh-5.</t>
  </si>
  <si>
    <t>Y-5</t>
  </si>
  <si>
    <t>An-2</t>
  </si>
  <si>
    <t>Y-7</t>
  </si>
  <si>
    <t xml:space="preserve">Y-7H </t>
  </si>
  <si>
    <t>An-26: Acquiring (Former Y-14 redesignated Y-7H)</t>
  </si>
  <si>
    <t>Y-8J (AEW)</t>
  </si>
  <si>
    <t>AN APS-504 Radar [Unarmed] An-12 variant.</t>
  </si>
  <si>
    <t>Y-8X (ELINT)</t>
  </si>
  <si>
    <t>AN APS-504 Radar; Optical and IR Cameras [Unarmed] An-12 variant.</t>
  </si>
  <si>
    <t>Y-12 (MR)</t>
  </si>
  <si>
    <t>Note 15</t>
  </si>
  <si>
    <t>YAK-42</t>
  </si>
  <si>
    <t>Z-5</t>
  </si>
  <si>
    <t>Mi-4</t>
  </si>
  <si>
    <t>Z-8 (ASW)</t>
  </si>
  <si>
    <t>SA-321 Acquiring</t>
  </si>
  <si>
    <t>Z-8 (SAR)</t>
  </si>
  <si>
    <t>Z-9A</t>
  </si>
  <si>
    <t>AS-565 Import</t>
  </si>
  <si>
    <t>Z-9C</t>
  </si>
  <si>
    <t>AS-565 Copy</t>
  </si>
  <si>
    <t>Z-9 AEW</t>
  </si>
  <si>
    <t>Fighters</t>
  </si>
  <si>
    <t>Bombers</t>
  </si>
  <si>
    <t>Patrol/Recon</t>
  </si>
  <si>
    <t>Transports</t>
  </si>
  <si>
    <t>Tankers</t>
  </si>
  <si>
    <t>Trainers</t>
  </si>
  <si>
    <t>Helos (ASW)</t>
  </si>
  <si>
    <t>Helos (SAR)</t>
  </si>
  <si>
    <t>Helos (XPT/MISC)</t>
  </si>
  <si>
    <t>Total Fixed Wing</t>
  </si>
  <si>
    <t>Total Helos</t>
  </si>
  <si>
    <t>Grand Total</t>
  </si>
  <si>
    <t>10+1 spare H-6D</t>
  </si>
  <si>
    <t>2nd? [PLAAF 8]</t>
  </si>
  <si>
    <t>10 HL-6</t>
  </si>
  <si>
    <t>10 J-7E</t>
  </si>
  <si>
    <t>2/4 Spare J-7E/JJ-7</t>
  </si>
  <si>
    <t>12 J-7III</t>
  </si>
  <si>
    <t>8 J-7E DemoTeam</t>
  </si>
  <si>
    <t>6 Spare J-7III</t>
  </si>
  <si>
    <t>83x4x</t>
  </si>
  <si>
    <t>10 spare J-5</t>
  </si>
  <si>
    <t>10 J-8IA</t>
  </si>
  <si>
    <t>4 Spare J-8IA</t>
  </si>
  <si>
    <t>10 JH-7</t>
  </si>
  <si>
    <t>10 MiG-29K</t>
  </si>
  <si>
    <t>4 Spare MiG-29K</t>
  </si>
  <si>
    <t>10+2 spare J-8A</t>
  </si>
  <si>
    <t>10+6 Spare J-7III</t>
  </si>
  <si>
    <t>10 spare J-8IID</t>
  </si>
  <si>
    <t>4 Spare J-8IID</t>
  </si>
  <si>
    <t>10 J-8IIE</t>
  </si>
  <si>
    <t>10 J-8IID</t>
  </si>
  <si>
    <t>2/1 Spare J-8IIE/D</t>
  </si>
  <si>
    <t>6 HZ-5</t>
  </si>
  <si>
    <t>4/4 Y-8J/X (AEW/EW)</t>
  </si>
  <si>
    <t>4 Z-9 AEW</t>
  </si>
  <si>
    <t>4 Z-8 SAR</t>
  </si>
  <si>
    <t>North Sea?</t>
  </si>
  <si>
    <t>Qingdao??</t>
  </si>
  <si>
    <t>AS/AEW</t>
  </si>
  <si>
    <t xml:space="preserve">12+2 Spare Z-9C </t>
  </si>
  <si>
    <t>12+1 Spare Z-9C</t>
  </si>
  <si>
    <t>8 Z-9A</t>
  </si>
  <si>
    <t>8 Z-8 ASW</t>
  </si>
  <si>
    <t>Mod. H-6A</t>
  </si>
  <si>
    <t>HL-6</t>
  </si>
  <si>
    <t>L-6, HU-6D, HY-6</t>
  </si>
  <si>
    <t>Note 8:  The L-6 tanker is also reported to be designated HL-6, HU-6 and HY-6!</t>
  </si>
  <si>
    <t>J-8IIE</t>
  </si>
  <si>
    <t>J-8II Mod J-8B</t>
  </si>
  <si>
    <t>JJ-8</t>
  </si>
  <si>
    <t>J-8 Trainer</t>
  </si>
  <si>
    <t>MiG-29K</t>
  </si>
  <si>
    <t>An-24  [2 avionics trainers]</t>
  </si>
  <si>
    <t xml:space="preserve">AN APS-504 Radar [Unarmed] An-12 variant. </t>
  </si>
  <si>
    <t>First</t>
  </si>
  <si>
    <t>Strike Fighter</t>
  </si>
  <si>
    <t>81x1x</t>
  </si>
  <si>
    <t>116 d 06'</t>
  </si>
  <si>
    <t>PLAAF 144th</t>
  </si>
  <si>
    <t>Tanker</t>
  </si>
  <si>
    <t>Bejing Datong</t>
  </si>
  <si>
    <t>36 d 56'</t>
  </si>
  <si>
    <t>101 d 40'</t>
  </si>
  <si>
    <t>4xx9x</t>
  </si>
  <si>
    <t>4 Regiments</t>
  </si>
  <si>
    <t>Note 3:  There are indications that reserve formations were reactivated in 2000.</t>
  </si>
  <si>
    <t>Note 17:  PLAAF formation with some naval aircraft.  May be assigned for operations.</t>
  </si>
  <si>
    <t>8+2 spare H-5T</t>
  </si>
  <si>
    <t>Jiaodong</t>
  </si>
  <si>
    <t>Sanya/Yulin Int'l.</t>
  </si>
  <si>
    <t>Huludao</t>
  </si>
  <si>
    <t>40 d 43'</t>
  </si>
  <si>
    <t>121 d 00'</t>
  </si>
  <si>
    <t>37 d 10'</t>
  </si>
  <si>
    <t>121 d 40'</t>
  </si>
  <si>
    <t>4 Y-7 (An-24)</t>
  </si>
  <si>
    <t>4+2 spare Y-7H (An-26)</t>
  </si>
  <si>
    <t>8 Y-12 MR</t>
  </si>
  <si>
    <t>30 d 17'</t>
  </si>
  <si>
    <t>122 d 08'</t>
  </si>
  <si>
    <t>Laiyang [CYSB]</t>
  </si>
  <si>
    <t>36 d 59'</t>
  </si>
  <si>
    <t>120 d 39'</t>
  </si>
  <si>
    <t>JH-7A</t>
  </si>
  <si>
    <t xml:space="preserve">2 Y-7 (avionics trainer)                </t>
  </si>
  <si>
    <t>FBC-1A Acquiring</t>
  </si>
  <si>
    <t xml:space="preserve">FBC-1 </t>
  </si>
  <si>
    <t>PLAN Air Regiments are divided into "flying units" and a "maintenance unit."  Technically, all aircraft belong</t>
  </si>
  <si>
    <t>to the maintenance unit and are assigned to a flying unit on a per mission basis.    Flying units might be considered similar to a Western</t>
  </si>
  <si>
    <t>squadron.  A typical mission consists of one flight (up to four machines for fighter attack, one or two machines for recon and heavy</t>
  </si>
  <si>
    <t>types).  In a combat situation a flying unit in good condition typically can operate two flights (eight machines).  However, on the</t>
  </si>
  <si>
    <t xml:space="preserve">average, a flying unit is about 50% overstrength.  Theoretically, if enough machines are available, a flying unit might be able to </t>
  </si>
  <si>
    <t>operate three flights.  The Air Regiment is the real operational unit, with a proper planning staff, a maintenance unit, and one to three</t>
  </si>
  <si>
    <t>PLANAF Organization (Discussion):</t>
  </si>
  <si>
    <t>flying units.  In peacetime, PLANAF is converting to a binary organization, with each air division containing two active regiments.  Apparently triangular organization is retained by using reserve units.</t>
  </si>
  <si>
    <t>However, specialized regiments may operate only a single flying unit.  PLAN is cooperating with PLAAF in several important respects.</t>
  </si>
  <si>
    <t>All tanker aircraft are part of a joint organization (the PLAAF 144th Air Regiment).  They operate together in support of either PLANAF or PLAAF</t>
  </si>
  <si>
    <t xml:space="preserve">operations.  Also, the southernmost significant airfiled in the PRC, Sanya/Yulin International Airport, is a triple purpose facility, organized to </t>
  </si>
  <si>
    <t xml:space="preserve">support PLAAF and PLANAF operations in addition to civil air traffic.  The PLANAF conducts "carrier qualification" at a PLAAF base, and there are </t>
  </si>
  <si>
    <t>several other joint air bases.  It should be anticipated that PLAAF attack and bomber aircraft, in particular (e.g. H-6, Q-5, Su-30) will</t>
  </si>
  <si>
    <t>operate in support of naval operations during wartime.</t>
  </si>
  <si>
    <t>Qingdao/Liuting</t>
  </si>
  <si>
    <t>Note 18:  Officially called Third Amphibious Aircraft Group.</t>
  </si>
  <si>
    <t>Notes 14 &amp; 18.</t>
  </si>
  <si>
    <t>Mod Q-5I;  Note 10</t>
  </si>
  <si>
    <t xml:space="preserve">Note 10:  Q-5IN.  Has gun ranging radar and AAMs for air defense role.  C-801 and torpedoes can be carried.  </t>
  </si>
  <si>
    <t>With YJ-6 ASCMs Note 19</t>
  </si>
  <si>
    <t>Patrol Flying Boat Note 20</t>
  </si>
  <si>
    <t>1 Y-7MR</t>
  </si>
  <si>
    <t>Note 21:  The Y-7MR belongs to the Maritime Security Agency (Coast Guard).</t>
  </si>
  <si>
    <t>Note 21</t>
  </si>
  <si>
    <t>Q-5IN (Q-5B)</t>
  </si>
  <si>
    <t>[8+4 spare J-6 (MiG-19S)]</t>
  </si>
  <si>
    <t>B-38xx</t>
  </si>
  <si>
    <t>Tuchengzi</t>
  </si>
  <si>
    <t>H-6X</t>
  </si>
  <si>
    <t>With YJ-83 ASCMs Note 22</t>
  </si>
  <si>
    <t>121 d 48'</t>
  </si>
  <si>
    <t>39 d 01'</t>
  </si>
  <si>
    <t>ELINT</t>
  </si>
  <si>
    <t>Patrol/Recon/ELINT</t>
  </si>
  <si>
    <t>39 d 48'</t>
  </si>
  <si>
    <t>HD-5</t>
  </si>
  <si>
    <t>30 d 35'</t>
  </si>
  <si>
    <t>117 d 03'</t>
  </si>
  <si>
    <t>Second Independent</t>
  </si>
  <si>
    <t>Seventh Independent</t>
  </si>
  <si>
    <t>N. Av. Air Acdmy.</t>
  </si>
  <si>
    <t>116 d 13'</t>
  </si>
  <si>
    <t>39 d  53'</t>
  </si>
  <si>
    <t>121 d 17'</t>
  </si>
  <si>
    <t>36 d 03'</t>
  </si>
  <si>
    <t>36 d 16'</t>
  </si>
  <si>
    <t>120 d 22.5'</t>
  </si>
  <si>
    <t>Qingdao Naval Base</t>
  </si>
  <si>
    <t>39 d 58'</t>
  </si>
  <si>
    <t>119 d 45'</t>
  </si>
  <si>
    <t>H-6</t>
  </si>
  <si>
    <t>28 d 39'</t>
  </si>
  <si>
    <t>120 d 05'</t>
  </si>
  <si>
    <t>9xx1</t>
  </si>
  <si>
    <t>9xx2</t>
  </si>
  <si>
    <t>9xx3</t>
  </si>
  <si>
    <t>9xx4</t>
  </si>
  <si>
    <t>9xx5</t>
  </si>
  <si>
    <t>9xx6</t>
  </si>
  <si>
    <t>9xx7</t>
  </si>
  <si>
    <t>9xx9</t>
  </si>
  <si>
    <t>Tuandao Naval Air Base</t>
  </si>
  <si>
    <t>[8+2 spare Z-5]</t>
  </si>
  <si>
    <t xml:space="preserve">[4+1 spare Be-6] </t>
  </si>
  <si>
    <t xml:space="preserve">Transport/SAR/Laison AS-565 Import </t>
  </si>
  <si>
    <t>ASW AS-565 Import</t>
  </si>
  <si>
    <t>8+2 spare HD-5</t>
  </si>
  <si>
    <t>SH-5 (MP)</t>
  </si>
  <si>
    <t xml:space="preserve">One certainly survives as an exhibit at the Naval Museum.  </t>
  </si>
  <si>
    <t xml:space="preserve">Note 16:  IISS reports 18 H-6D and 18 JH-7 bombers as of July 2002. </t>
  </si>
  <si>
    <t xml:space="preserve">Note 19:  2xYJ-6 = C-601 = CAS-1 Kraken 120 km range, H-6D Radar Search Range = 150 km </t>
  </si>
  <si>
    <t>8+1 spare H-5T</t>
  </si>
  <si>
    <t>4 H-6X</t>
  </si>
  <si>
    <t>4 H-6D</t>
  </si>
  <si>
    <t>Associated with PLAN HQ</t>
  </si>
  <si>
    <t>Associated with Special Operations</t>
  </si>
  <si>
    <t>Associated with PLAN Marines</t>
  </si>
  <si>
    <t>Some East Sea Fleet DDG also supported</t>
  </si>
  <si>
    <t>Associated with Special Operations and Fleet ASW/SAR</t>
  </si>
  <si>
    <t>Fleet ASW/SAR</t>
  </si>
  <si>
    <t>Z-9C ASW</t>
  </si>
  <si>
    <t>Acquiring 4 more from Russia</t>
  </si>
  <si>
    <t>Acquiring 8 more from Russia</t>
  </si>
  <si>
    <t>Note 23:  SA-321. 15 of 16 purchased from France remain.  10 more built by PRC.</t>
  </si>
  <si>
    <t>Note 23</t>
  </si>
  <si>
    <t>3/1 Z-9C ASW/AEW</t>
  </si>
  <si>
    <t>Z-9B/C SAR</t>
  </si>
  <si>
    <t>8+2 spare Z-9A UTIL</t>
  </si>
  <si>
    <t>8+2 spare HL-6 [PLAAF]</t>
  </si>
  <si>
    <t>8+2 spare  HL-6[PLANAF]</t>
  </si>
  <si>
    <t>Note 7:  The HL-6 tankers are assigned to the PLAAF 8th Air Division (consolodated from 48th).</t>
  </si>
  <si>
    <t>Note 8:  The HL-6 tanker is also reported to be designated HL-6, HU-6 and HY-6.</t>
  </si>
  <si>
    <t>Regiment actually has 4 flying units which nominally operate 4 tankers each.</t>
  </si>
  <si>
    <t>Notes 7, 8 &amp; 17</t>
  </si>
  <si>
    <t>L-6, HU-6, HY-6 [Half PLAAF machines]</t>
  </si>
  <si>
    <t xml:space="preserve">Tankers </t>
  </si>
  <si>
    <t>[4+3 spare H-6]</t>
  </si>
  <si>
    <t>7 HZ-5</t>
  </si>
  <si>
    <t>Split Based Regiment</t>
  </si>
  <si>
    <t>[0 HZ-5]</t>
  </si>
  <si>
    <t>[8+1 spare H-5T]</t>
  </si>
  <si>
    <t>[0 H-6/D/X or HL-6]</t>
  </si>
  <si>
    <t>Forward Base Operating Regiment [PLAAF Base]</t>
  </si>
  <si>
    <t>The air demonstration team may be a wholly separate unit or part of the J-7 regiment.</t>
  </si>
  <si>
    <t>Alternate Base Unit</t>
  </si>
  <si>
    <t>[0 J-7E]</t>
  </si>
  <si>
    <t>Interceptor</t>
  </si>
  <si>
    <t>4 +1 spare H-6D</t>
  </si>
  <si>
    <t>Anqing North ?</t>
  </si>
  <si>
    <t>Reserve Formation ?</t>
  </si>
  <si>
    <t>8+2 spare HD-5 ?</t>
  </si>
  <si>
    <t>Forward Base Flying Unit [PLAAF Base] ?</t>
  </si>
  <si>
    <t>Eleventh?</t>
  </si>
  <si>
    <t>Twelfth??</t>
  </si>
  <si>
    <t>Ningbo Zhangquio ?</t>
  </si>
  <si>
    <t>Thirteenth?</t>
  </si>
  <si>
    <t>Reserve ?</t>
  </si>
  <si>
    <t>8 JH-7A</t>
  </si>
  <si>
    <t xml:space="preserve">Daishan Island </t>
  </si>
  <si>
    <t>8 JJ-6</t>
  </si>
  <si>
    <t>8+1 spare Q-5IN (Q-5B)</t>
  </si>
  <si>
    <t>[8+1 spare Q-5IN (Q-5B)]</t>
  </si>
  <si>
    <t>Jiaodong ?</t>
  </si>
  <si>
    <t>4 JJ-7</t>
  </si>
  <si>
    <t>[8+4 spare J-6]</t>
  </si>
  <si>
    <t>Disbanded ?</t>
  </si>
  <si>
    <t>May be disbanded</t>
  </si>
  <si>
    <t>Note 24:  Airfield shared with PLAAF and civil air users.</t>
  </si>
  <si>
    <t>Also reported at Ledong  Note 24</t>
  </si>
  <si>
    <t>4/4+1 spare JH-7A/JH-7</t>
  </si>
  <si>
    <t xml:space="preserve">8 +1 spare JH-7 </t>
  </si>
  <si>
    <t>Su-30MK2</t>
  </si>
  <si>
    <t>9xx0</t>
  </si>
  <si>
    <t>Lingshui  Note 25</t>
  </si>
  <si>
    <t>Note 25:  ID code may be 3 digits - the regiment number in the division followed by a two digit plane ID.</t>
  </si>
  <si>
    <t>An-24 [2 avionics trainers]</t>
  </si>
  <si>
    <t>Day Fighters</t>
  </si>
  <si>
    <t>AW Fighters</t>
  </si>
  <si>
    <t>JH-7/JH-7A/Q-5</t>
  </si>
  <si>
    <t>Medium Bombers</t>
  </si>
  <si>
    <t>Torpedo Bombers</t>
  </si>
  <si>
    <t>.</t>
  </si>
  <si>
    <t>H-6/H-6D/H-6X</t>
  </si>
  <si>
    <t>Y-5/Y-7/Y-7H/YAK-42</t>
  </si>
  <si>
    <t>HL-6 [Includes 10 PLAAF machines]</t>
  </si>
  <si>
    <t>BE-6/HD-5/HZ-5/SH-5/Y-8J/Y-8X/Y-12MR</t>
  </si>
  <si>
    <t>Excluding unknown number of Z-11.</t>
  </si>
  <si>
    <t>[Squadron "assignments" are nominal.  All aircraft belong to regiment.  Squadrons have up to 150% of nominal aircrews.  In practice squadrons do not operate more than listed machines per mission, but theoretically, on the first day of combat, more might be encountered.]</t>
  </si>
  <si>
    <t>8+4 Su-30MK2</t>
  </si>
  <si>
    <t>8+3 Su-30MK2</t>
  </si>
  <si>
    <t>Note 11:  The regiment may have two squadrons ("flying units") of J-7E plus the demo team.</t>
  </si>
  <si>
    <t>Demonstration</t>
  </si>
  <si>
    <t>8+5 spare J-7E</t>
  </si>
  <si>
    <t>J-7EH (Demo)</t>
  </si>
  <si>
    <t>4 spare J-8</t>
  </si>
  <si>
    <t>Ship ASW</t>
  </si>
  <si>
    <t>Ship SAR</t>
  </si>
  <si>
    <t>6 Ka-28 ASW</t>
  </si>
  <si>
    <t>8+2 spare Z-9B SAR</t>
  </si>
  <si>
    <t>Z-11</t>
  </si>
  <si>
    <t>Ship Util</t>
  </si>
  <si>
    <t>Z-9A/B/C UTIL</t>
  </si>
  <si>
    <t>8+2 spare Z-8 ASW</t>
  </si>
  <si>
    <t>8+2 spare Mi-8 XPT</t>
  </si>
  <si>
    <t>6 Z-8 SAR</t>
  </si>
  <si>
    <t>8+2 Z-9B UTIL</t>
  </si>
  <si>
    <t>Acquiring 10</t>
  </si>
  <si>
    <t>8+2 spare Z-9C UTIL</t>
  </si>
  <si>
    <t>8+2 spare J-7EH [Demo]</t>
  </si>
  <si>
    <t>8+2 spare JJ-5</t>
  </si>
  <si>
    <t>JJ-5</t>
  </si>
  <si>
    <t>CJ-6/JJ-5/JJ-6/JJ-7/2xY-7/some H-5T</t>
  </si>
  <si>
    <t>12+2 CJ-6</t>
  </si>
  <si>
    <t>8xx</t>
  </si>
  <si>
    <t>Formerly 9xx8</t>
  </si>
  <si>
    <t>8+3 spare CJ-6</t>
  </si>
  <si>
    <t xml:space="preserve">Note 22:  Also reported as H-6G.  Carries four mach 1.2, 250 km range YJ-83 (C-803) ASCMs.  ID numbers 81221-81227.  Only 7 aircraft identified by Dec. 2004.  </t>
  </si>
  <si>
    <t>All</t>
  </si>
  <si>
    <t>Acquiring 24 more from Russia</t>
  </si>
  <si>
    <t>Naval Aviation Air Academy</t>
  </si>
  <si>
    <t>4/4 Y-8X/Y-8J</t>
  </si>
  <si>
    <t>Lingshui (Hainan) ?</t>
  </si>
  <si>
    <t>15+2 spare Y-5C (An-2)</t>
  </si>
  <si>
    <t>15+1 spare Y-5C (An-2)</t>
  </si>
  <si>
    <t>Y-5C</t>
  </si>
  <si>
    <t>J-8IA  Mod. J-8</t>
  </si>
  <si>
    <t>J-8IIB Mod J-8A</t>
  </si>
  <si>
    <t>J-8D</t>
  </si>
  <si>
    <t>J-8B</t>
  </si>
  <si>
    <t>J-8A</t>
  </si>
  <si>
    <t>8+4 J-8A</t>
  </si>
  <si>
    <t>8+4 J-8D</t>
  </si>
  <si>
    <t>4+2/4+2 sp. J-8B/J-8D</t>
  </si>
  <si>
    <t>J-7IIH (mod J-7II)</t>
  </si>
  <si>
    <t>Dayfighter</t>
  </si>
  <si>
    <t>All Weather Fighter</t>
  </si>
  <si>
    <t>AW Fighter</t>
  </si>
  <si>
    <t>Day Fighter</t>
  </si>
  <si>
    <t>Phasing out  Dayfighter</t>
  </si>
  <si>
    <t>8+4 spare J-7IIH</t>
  </si>
  <si>
    <t>8+2 spare J-7II</t>
  </si>
  <si>
    <t>[8+2 J-6III]</t>
  </si>
  <si>
    <t>[0 J-6C (Mig-19S)]</t>
  </si>
  <si>
    <t>J-8IID Refueling mod. May have ceased acquiring?</t>
  </si>
  <si>
    <t>Strike Fighters (Q-5IN, JH-7, JH-7A)</t>
  </si>
  <si>
    <t>J-5/J-6/J-7</t>
  </si>
  <si>
    <t>J-7E/J-7EH/J-8/J-8A/J-8IIB/J-8IID</t>
  </si>
  <si>
    <t>Note 26:  Air Surface Search radar range = 400 km.</t>
  </si>
  <si>
    <t>Note 26.</t>
  </si>
  <si>
    <t>Note 14:  Combat Fleets of the World lists 8 Be-6, USNI lists 4, IISS lists none of 15 remain.  Air Surface Search radar range = 100 km.</t>
  </si>
  <si>
    <t>Note 20:  Flying Boat  MAD and Radar [Armed]  Also known as PS-5 (MP).  Spare, non-flying prototype and water bomber versions (1 each) remain at manufacturer.  Air Surface Search radar range = 150 km.</t>
  </si>
  <si>
    <t>Y-7MR</t>
  </si>
  <si>
    <t>Y-12MR</t>
  </si>
  <si>
    <t>Notes 15 &amp; 26.</t>
  </si>
  <si>
    <t>Note 15:  Ostensibly operated by China Maritime Services.  Y-12 have Therma SLAR = 75 km range (with precision imaging).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</si>
</sst>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showOutlineSymbols="0" zoomScale="87" zoomScaleNormal="87" workbookViewId="0" topLeftCell="A1">
      <selection activeCell="A35" sqref="A35"/>
    </sheetView>
  </sheetViews>
  <sheetFormatPr defaultColWidth="9.77734375" defaultRowHeight="15"/>
  <cols>
    <col min="1" max="1" width="15.77734375" style="1" customWidth="1"/>
    <col min="2" max="2" width="17.88671875" style="1" customWidth="1"/>
    <col min="3" max="3" width="12.77734375" style="1" customWidth="1"/>
    <col min="4" max="4" width="9.77734375" style="1" customWidth="1"/>
    <col min="5" max="5" width="17.88671875" style="1" customWidth="1"/>
    <col min="6" max="6" width="21.4453125" style="1" customWidth="1"/>
    <col min="7" max="7" width="20.88671875" style="1" customWidth="1"/>
    <col min="8" max="8" width="21.21484375" style="1" customWidth="1"/>
    <col min="9" max="9" width="8.77734375" style="1" customWidth="1"/>
    <col min="10" max="11" width="9.77734375" style="1" customWidth="1"/>
    <col min="12" max="12" width="10.77734375" style="1" customWidth="1"/>
    <col min="13" max="13" width="11.77734375" style="1" customWidth="1"/>
    <col min="14" max="14" width="18.77734375" style="1" customWidth="1"/>
    <col min="15" max="16384" width="9.77734375" style="1" customWidth="1"/>
  </cols>
  <sheetData>
    <row r="1" ht="15">
      <c r="A1" s="1" t="s">
        <v>511</v>
      </c>
    </row>
    <row r="3" spans="1:15" ht="15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3" ht="15">
      <c r="A4" s="1" t="s">
        <v>331</v>
      </c>
      <c r="B4" s="1" t="s">
        <v>331</v>
      </c>
      <c r="C4" s="1" t="s">
        <v>33</v>
      </c>
      <c r="D4" s="1" t="s">
        <v>18</v>
      </c>
      <c r="E4" s="1" t="s">
        <v>391</v>
      </c>
      <c r="F4" s="1" t="s">
        <v>436</v>
      </c>
      <c r="G4" s="1" t="s">
        <v>436</v>
      </c>
      <c r="I4" s="1" t="s">
        <v>333</v>
      </c>
      <c r="J4" s="1" t="s">
        <v>395</v>
      </c>
      <c r="K4" s="1" t="s">
        <v>394</v>
      </c>
      <c r="L4" s="1" t="s">
        <v>25</v>
      </c>
      <c r="M4" s="1" t="s">
        <v>58</v>
      </c>
    </row>
    <row r="5" spans="1:14" ht="15">
      <c r="A5" s="1" t="s">
        <v>331</v>
      </c>
      <c r="B5" s="1" t="s">
        <v>31</v>
      </c>
      <c r="C5" s="1" t="s">
        <v>33</v>
      </c>
      <c r="D5" s="1" t="s">
        <v>18</v>
      </c>
      <c r="E5" s="1" t="s">
        <v>472</v>
      </c>
      <c r="F5" s="1" t="s">
        <v>465</v>
      </c>
      <c r="G5" s="1" t="s">
        <v>465</v>
      </c>
      <c r="H5" s="1" t="s">
        <v>465</v>
      </c>
      <c r="I5" s="1" t="s">
        <v>22</v>
      </c>
      <c r="J5" t="s">
        <v>400</v>
      </c>
      <c r="K5" t="s">
        <v>401</v>
      </c>
      <c r="L5" s="1" t="s">
        <v>25</v>
      </c>
      <c r="M5" s="1" t="s">
        <v>58</v>
      </c>
      <c r="N5" s="1" t="s">
        <v>466</v>
      </c>
    </row>
    <row r="6" spans="1:14" ht="15">
      <c r="A6" s="1" t="s">
        <v>331</v>
      </c>
      <c r="B6" s="1" t="s">
        <v>54</v>
      </c>
      <c r="C6" s="1" t="s">
        <v>33</v>
      </c>
      <c r="D6" s="1" t="s">
        <v>18</v>
      </c>
      <c r="E6" s="1" t="s">
        <v>391</v>
      </c>
      <c r="F6" s="1" t="s">
        <v>464</v>
      </c>
      <c r="G6" s="1" t="s">
        <v>464</v>
      </c>
      <c r="H6" s="1" t="s">
        <v>464</v>
      </c>
      <c r="I6" s="1" t="s">
        <v>30</v>
      </c>
      <c r="J6" s="1" t="s">
        <v>395</v>
      </c>
      <c r="K6" s="1" t="s">
        <v>394</v>
      </c>
      <c r="L6" s="1" t="s">
        <v>25</v>
      </c>
      <c r="M6" s="1" t="s">
        <v>58</v>
      </c>
      <c r="N6" s="1" t="s">
        <v>473</v>
      </c>
    </row>
    <row r="7" spans="1:15" ht="15">
      <c r="A7" s="1" t="s">
        <v>31</v>
      </c>
      <c r="B7" s="1" t="s">
        <v>32</v>
      </c>
      <c r="C7" s="1" t="s">
        <v>33</v>
      </c>
      <c r="D7" s="1" t="s">
        <v>18</v>
      </c>
      <c r="E7" s="1" t="s">
        <v>56</v>
      </c>
      <c r="F7" s="1" t="s">
        <v>471</v>
      </c>
      <c r="G7" s="1" t="s">
        <v>437</v>
      </c>
      <c r="H7" s="1" t="s">
        <v>464</v>
      </c>
      <c r="I7" s="1" t="s">
        <v>36</v>
      </c>
      <c r="J7" s="1" t="s">
        <v>412</v>
      </c>
      <c r="K7" s="1" t="s">
        <v>413</v>
      </c>
      <c r="L7" s="1" t="s">
        <v>39</v>
      </c>
      <c r="M7" s="1" t="s">
        <v>58</v>
      </c>
      <c r="O7" s="1" t="s">
        <v>42</v>
      </c>
    </row>
    <row r="8" spans="1:15" ht="15">
      <c r="A8" s="1" t="s">
        <v>31</v>
      </c>
      <c r="B8" s="1" t="s">
        <v>79</v>
      </c>
      <c r="C8" s="1" t="s">
        <v>33</v>
      </c>
      <c r="D8" s="1" t="s">
        <v>18</v>
      </c>
      <c r="E8" s="1" t="s">
        <v>152</v>
      </c>
      <c r="F8" s="1" t="s">
        <v>461</v>
      </c>
      <c r="G8" s="1" t="s">
        <v>474</v>
      </c>
      <c r="I8" s="1" t="s">
        <v>45</v>
      </c>
      <c r="J8" s="1" t="s">
        <v>398</v>
      </c>
      <c r="K8" s="1" t="s">
        <v>334</v>
      </c>
      <c r="L8" s="1" t="s">
        <v>39</v>
      </c>
      <c r="M8" s="1" t="s">
        <v>58</v>
      </c>
      <c r="N8" s="1" t="s">
        <v>462</v>
      </c>
      <c r="O8" s="1" t="s">
        <v>42</v>
      </c>
    </row>
    <row r="9" spans="1:14" ht="15">
      <c r="A9" s="1" t="s">
        <v>31</v>
      </c>
      <c r="B9" s="1" t="s">
        <v>79</v>
      </c>
      <c r="C9" s="1" t="s">
        <v>33</v>
      </c>
      <c r="D9" s="1" t="s">
        <v>18</v>
      </c>
      <c r="E9" s="1" t="s">
        <v>44</v>
      </c>
      <c r="F9" s="1" t="s">
        <v>463</v>
      </c>
      <c r="I9" s="1" t="s">
        <v>45</v>
      </c>
      <c r="J9" s="1" t="s">
        <v>46</v>
      </c>
      <c r="K9" s="1" t="s">
        <v>47</v>
      </c>
      <c r="L9" s="1" t="s">
        <v>39</v>
      </c>
      <c r="M9" s="1" t="s">
        <v>58</v>
      </c>
      <c r="N9" s="1" t="s">
        <v>475</v>
      </c>
    </row>
    <row r="10" spans="1:15" ht="15">
      <c r="A10" s="1" t="s">
        <v>31</v>
      </c>
      <c r="B10" s="1" t="s">
        <v>49</v>
      </c>
      <c r="C10" s="1" t="s">
        <v>33</v>
      </c>
      <c r="D10" s="1" t="s">
        <v>18</v>
      </c>
      <c r="E10" s="1" t="s">
        <v>345</v>
      </c>
      <c r="F10" s="1" t="s">
        <v>435</v>
      </c>
      <c r="G10" s="1" t="s">
        <v>435</v>
      </c>
      <c r="H10" s="1" t="s">
        <v>435</v>
      </c>
      <c r="I10" s="1" t="s">
        <v>53</v>
      </c>
      <c r="J10" s="1" t="s">
        <v>350</v>
      </c>
      <c r="K10" s="1" t="s">
        <v>351</v>
      </c>
      <c r="L10" s="1" t="s">
        <v>39</v>
      </c>
      <c r="M10" s="1" t="s">
        <v>58</v>
      </c>
      <c r="O10" s="1" t="s">
        <v>42</v>
      </c>
    </row>
    <row r="11" spans="1:14" ht="15">
      <c r="A11" s="1" t="s">
        <v>31</v>
      </c>
      <c r="B11" s="1" t="s">
        <v>335</v>
      </c>
      <c r="C11" s="1" t="s">
        <v>336</v>
      </c>
      <c r="D11" s="1" t="s">
        <v>18</v>
      </c>
      <c r="E11" s="1" t="s">
        <v>337</v>
      </c>
      <c r="F11" s="1" t="s">
        <v>452</v>
      </c>
      <c r="G11" s="1" t="s">
        <v>453</v>
      </c>
      <c r="I11" s="1" t="s">
        <v>340</v>
      </c>
      <c r="J11" t="s">
        <v>338</v>
      </c>
      <c r="K11" t="s">
        <v>339</v>
      </c>
      <c r="L11" s="1" t="s">
        <v>39</v>
      </c>
      <c r="M11" s="3" t="s">
        <v>58</v>
      </c>
      <c r="N11" s="3" t="s">
        <v>457</v>
      </c>
    </row>
    <row r="12" spans="1:14" ht="15">
      <c r="A12" s="1" t="s">
        <v>54</v>
      </c>
      <c r="B12" s="1" t="s">
        <v>55</v>
      </c>
      <c r="C12" s="1" t="s">
        <v>33</v>
      </c>
      <c r="D12" s="1" t="s">
        <v>34</v>
      </c>
      <c r="E12" s="1" t="s">
        <v>545</v>
      </c>
      <c r="F12" s="1" t="s">
        <v>464</v>
      </c>
      <c r="G12" s="1" t="s">
        <v>464</v>
      </c>
      <c r="H12" s="1" t="s">
        <v>464</v>
      </c>
      <c r="I12" s="1" t="s">
        <v>57</v>
      </c>
      <c r="J12" s="1" t="s">
        <v>125</v>
      </c>
      <c r="K12" s="1" t="s">
        <v>126</v>
      </c>
      <c r="L12" s="1" t="s">
        <v>25</v>
      </c>
      <c r="M12" s="1" t="s">
        <v>26</v>
      </c>
      <c r="N12" s="3" t="s">
        <v>480</v>
      </c>
    </row>
    <row r="13" spans="1:13" ht="15">
      <c r="A13" s="1" t="s">
        <v>54</v>
      </c>
      <c r="B13" s="1" t="s">
        <v>59</v>
      </c>
      <c r="C13" s="1" t="s">
        <v>33</v>
      </c>
      <c r="D13" s="1" t="s">
        <v>34</v>
      </c>
      <c r="E13" s="1" t="s">
        <v>346</v>
      </c>
      <c r="F13" s="1" t="s">
        <v>471</v>
      </c>
      <c r="G13" s="1" t="s">
        <v>437</v>
      </c>
      <c r="H13" s="1" t="s">
        <v>460</v>
      </c>
      <c r="I13" s="1" t="s">
        <v>60</v>
      </c>
      <c r="J13" s="1" t="s">
        <v>37</v>
      </c>
      <c r="K13" s="1" t="s">
        <v>38</v>
      </c>
      <c r="L13" s="1" t="s">
        <v>25</v>
      </c>
      <c r="M13" s="1" t="s">
        <v>58</v>
      </c>
    </row>
    <row r="14" spans="1:14" ht="15">
      <c r="A14" s="1" t="s">
        <v>54</v>
      </c>
      <c r="B14" s="1" t="s">
        <v>61</v>
      </c>
      <c r="C14" s="1" t="s">
        <v>33</v>
      </c>
      <c r="D14" s="1" t="s">
        <v>34</v>
      </c>
      <c r="E14" t="s">
        <v>472</v>
      </c>
      <c r="F14" s="1" t="s">
        <v>465</v>
      </c>
      <c r="G14" s="1" t="s">
        <v>465</v>
      </c>
      <c r="H14" s="1" t="s">
        <v>465</v>
      </c>
      <c r="I14" s="1" t="s">
        <v>62</v>
      </c>
      <c r="J14" t="s">
        <v>400</v>
      </c>
      <c r="K14" t="s">
        <v>401</v>
      </c>
      <c r="L14" s="1" t="s">
        <v>25</v>
      </c>
      <c r="M14" s="1" t="s">
        <v>58</v>
      </c>
      <c r="N14" s="1" t="s">
        <v>466</v>
      </c>
    </row>
    <row r="15" spans="1:19" ht="15">
      <c r="A15" s="1" t="s">
        <v>32</v>
      </c>
      <c r="B15" s="1" t="s">
        <v>63</v>
      </c>
      <c r="C15" s="1" t="s">
        <v>332</v>
      </c>
      <c r="D15" s="1" t="s">
        <v>64</v>
      </c>
      <c r="E15" s="1" t="s">
        <v>65</v>
      </c>
      <c r="F15" s="2" t="s">
        <v>512</v>
      </c>
      <c r="G15" s="2" t="s">
        <v>513</v>
      </c>
      <c r="I15" s="1" t="s">
        <v>66</v>
      </c>
      <c r="J15" s="1" t="s">
        <v>415</v>
      </c>
      <c r="K15" s="1" t="s">
        <v>416</v>
      </c>
      <c r="L15" s="1" t="s">
        <v>25</v>
      </c>
      <c r="M15" s="1" t="s">
        <v>341</v>
      </c>
      <c r="O15" s="1" t="s">
        <v>42</v>
      </c>
      <c r="Q15" s="2"/>
      <c r="R15" s="2"/>
      <c r="S15" s="2"/>
    </row>
    <row r="16" spans="1:15" ht="15">
      <c r="A16" s="1" t="s">
        <v>32</v>
      </c>
      <c r="B16" s="1" t="s">
        <v>476</v>
      </c>
      <c r="C16" s="1" t="s">
        <v>560</v>
      </c>
      <c r="D16" s="1" t="s">
        <v>64</v>
      </c>
      <c r="E16" s="1" t="s">
        <v>65</v>
      </c>
      <c r="F16" s="1" t="s">
        <v>516</v>
      </c>
      <c r="G16" s="1" t="s">
        <v>516</v>
      </c>
      <c r="I16" s="1" t="s">
        <v>72</v>
      </c>
      <c r="J16" s="1" t="s">
        <v>415</v>
      </c>
      <c r="K16" s="1" t="s">
        <v>416</v>
      </c>
      <c r="L16" s="1" t="s">
        <v>25</v>
      </c>
      <c r="M16" s="1" t="s">
        <v>26</v>
      </c>
      <c r="N16" s="1" t="s">
        <v>69</v>
      </c>
      <c r="O16" s="1" t="s">
        <v>42</v>
      </c>
    </row>
    <row r="17" spans="1:17" ht="15">
      <c r="A17" s="1" t="s">
        <v>32</v>
      </c>
      <c r="B17" s="1" t="s">
        <v>477</v>
      </c>
      <c r="C17" s="1" t="s">
        <v>560</v>
      </c>
      <c r="D17" s="1" t="s">
        <v>64</v>
      </c>
      <c r="E17" s="1" t="s">
        <v>478</v>
      </c>
      <c r="F17" s="3" t="s">
        <v>469</v>
      </c>
      <c r="G17" s="3" t="s">
        <v>469</v>
      </c>
      <c r="H17" s="3" t="s">
        <v>469</v>
      </c>
      <c r="I17" s="1" t="s">
        <v>78</v>
      </c>
      <c r="J17" s="1" t="s">
        <v>73</v>
      </c>
      <c r="K17" s="1" t="s">
        <v>74</v>
      </c>
      <c r="L17" s="1" t="s">
        <v>25</v>
      </c>
      <c r="M17" s="2" t="s">
        <v>341</v>
      </c>
      <c r="N17" s="2" t="s">
        <v>468</v>
      </c>
      <c r="O17" s="1" t="s">
        <v>42</v>
      </c>
      <c r="Q17" s="2"/>
    </row>
    <row r="18" spans="1:15" ht="15">
      <c r="A18" s="1" t="s">
        <v>79</v>
      </c>
      <c r="B18" s="1" t="s">
        <v>479</v>
      </c>
      <c r="C18" s="1" t="s">
        <v>332</v>
      </c>
      <c r="D18" s="1" t="s">
        <v>18</v>
      </c>
      <c r="E18" s="1" t="s">
        <v>378</v>
      </c>
      <c r="F18" s="1" t="s">
        <v>484</v>
      </c>
      <c r="G18" s="1" t="s">
        <v>484</v>
      </c>
      <c r="H18" s="1" t="s">
        <v>485</v>
      </c>
      <c r="I18" s="1" t="s">
        <v>82</v>
      </c>
      <c r="J18" s="1" t="s">
        <v>409</v>
      </c>
      <c r="K18" s="1" t="s">
        <v>410</v>
      </c>
      <c r="L18" s="1" t="s">
        <v>25</v>
      </c>
      <c r="M18" s="2" t="s">
        <v>58</v>
      </c>
      <c r="N18" s="1" t="s">
        <v>480</v>
      </c>
      <c r="O18" s="1" t="s">
        <v>42</v>
      </c>
    </row>
    <row r="19" spans="1:15" ht="15">
      <c r="A19" s="1" t="s">
        <v>79</v>
      </c>
      <c r="B19" s="1" t="s">
        <v>83</v>
      </c>
      <c r="C19" s="1" t="s">
        <v>332</v>
      </c>
      <c r="D19" s="1" t="s">
        <v>18</v>
      </c>
      <c r="E19" s="1" t="s">
        <v>378</v>
      </c>
      <c r="F19" s="1" t="s">
        <v>484</v>
      </c>
      <c r="G19" s="1" t="s">
        <v>484</v>
      </c>
      <c r="H19" s="1" t="s">
        <v>485</v>
      </c>
      <c r="I19" s="1" t="s">
        <v>85</v>
      </c>
      <c r="J19" s="1" t="s">
        <v>409</v>
      </c>
      <c r="K19" s="1" t="s">
        <v>410</v>
      </c>
      <c r="L19" s="1" t="s">
        <v>25</v>
      </c>
      <c r="M19" s="2" t="s">
        <v>58</v>
      </c>
      <c r="N19" s="1" t="s">
        <v>86</v>
      </c>
      <c r="O19" s="1" t="s">
        <v>42</v>
      </c>
    </row>
    <row r="20" spans="1:22" ht="15">
      <c r="A20" s="1" t="s">
        <v>79</v>
      </c>
      <c r="B20" s="1" t="s">
        <v>87</v>
      </c>
      <c r="C20" s="1" t="s">
        <v>470</v>
      </c>
      <c r="D20" s="1" t="s">
        <v>18</v>
      </c>
      <c r="E20" s="1" t="s">
        <v>378</v>
      </c>
      <c r="F20" s="1" t="s">
        <v>556</v>
      </c>
      <c r="G20" s="1" t="s">
        <v>554</v>
      </c>
      <c r="H20" s="1" t="s">
        <v>518</v>
      </c>
      <c r="I20" s="1" t="s">
        <v>88</v>
      </c>
      <c r="J20" s="1" t="s">
        <v>409</v>
      </c>
      <c r="K20" s="1" t="s">
        <v>410</v>
      </c>
      <c r="L20" s="1" t="s">
        <v>25</v>
      </c>
      <c r="M20" s="2" t="s">
        <v>58</v>
      </c>
      <c r="N20" s="1" t="s">
        <v>486</v>
      </c>
      <c r="O20" s="1" t="s">
        <v>42</v>
      </c>
      <c r="U20" s="2"/>
      <c r="V20" s="2"/>
    </row>
    <row r="21" spans="1:13" ht="15">
      <c r="A21" s="1" t="s">
        <v>49</v>
      </c>
      <c r="B21" s="1" t="s">
        <v>89</v>
      </c>
      <c r="C21" s="1" t="s">
        <v>332</v>
      </c>
      <c r="D21" s="1" t="s">
        <v>64</v>
      </c>
      <c r="E21" s="1" t="s">
        <v>90</v>
      </c>
      <c r="F21" s="1" t="s">
        <v>481</v>
      </c>
      <c r="G21" s="1" t="s">
        <v>494</v>
      </c>
      <c r="I21" s="1" t="s">
        <v>91</v>
      </c>
      <c r="J21" s="1" t="s">
        <v>92</v>
      </c>
      <c r="K21" s="1" t="s">
        <v>93</v>
      </c>
      <c r="L21" s="1" t="s">
        <v>25</v>
      </c>
      <c r="M21" s="1" t="s">
        <v>341</v>
      </c>
    </row>
    <row r="22" spans="1:26" ht="15">
      <c r="A22" s="1" t="s">
        <v>49</v>
      </c>
      <c r="B22" s="1" t="s">
        <v>94</v>
      </c>
      <c r="C22" s="1" t="s">
        <v>332</v>
      </c>
      <c r="D22" s="1" t="s">
        <v>64</v>
      </c>
      <c r="E22" s="1" t="s">
        <v>90</v>
      </c>
      <c r="F22" s="1" t="s">
        <v>481</v>
      </c>
      <c r="G22" s="1" t="s">
        <v>493</v>
      </c>
      <c r="I22" s="1" t="s">
        <v>95</v>
      </c>
      <c r="J22" s="1" t="s">
        <v>92</v>
      </c>
      <c r="K22" s="1" t="s">
        <v>93</v>
      </c>
      <c r="L22" s="1" t="s">
        <v>25</v>
      </c>
      <c r="M22" s="1" t="s">
        <v>341</v>
      </c>
      <c r="Y22" s="2"/>
      <c r="Z22" s="2"/>
    </row>
    <row r="23" spans="1:16" ht="15">
      <c r="A23" s="1" t="s">
        <v>49</v>
      </c>
      <c r="B23" s="1" t="s">
        <v>96</v>
      </c>
      <c r="C23" s="1" t="s">
        <v>561</v>
      </c>
      <c r="D23" s="1" t="s">
        <v>64</v>
      </c>
      <c r="E23" s="1" t="s">
        <v>482</v>
      </c>
      <c r="F23" s="1" t="s">
        <v>565</v>
      </c>
      <c r="G23" s="1" t="s">
        <v>565</v>
      </c>
      <c r="I23" s="1" t="s">
        <v>98</v>
      </c>
      <c r="J23" s="4" t="s">
        <v>355</v>
      </c>
      <c r="K23" s="4" t="s">
        <v>356</v>
      </c>
      <c r="L23" s="1" t="s">
        <v>25</v>
      </c>
      <c r="M23" s="1" t="s">
        <v>341</v>
      </c>
      <c r="N23" s="3" t="s">
        <v>480</v>
      </c>
      <c r="P23" s="3"/>
    </row>
    <row r="24" spans="1:15" ht="15">
      <c r="A24" s="1" t="s">
        <v>55</v>
      </c>
      <c r="B24" s="1" t="s">
        <v>99</v>
      </c>
      <c r="C24" s="1" t="s">
        <v>561</v>
      </c>
      <c r="D24" s="1" t="s">
        <v>18</v>
      </c>
      <c r="E24" s="1" t="s">
        <v>56</v>
      </c>
      <c r="F24" s="1" t="s">
        <v>389</v>
      </c>
      <c r="G24" s="1" t="s">
        <v>389</v>
      </c>
      <c r="H24" s="1" t="s">
        <v>389</v>
      </c>
      <c r="I24" s="1" t="s">
        <v>103</v>
      </c>
      <c r="J24" s="1" t="s">
        <v>23</v>
      </c>
      <c r="K24" s="1" t="s">
        <v>24</v>
      </c>
      <c r="L24" s="1" t="s">
        <v>25</v>
      </c>
      <c r="M24" s="1" t="s">
        <v>58</v>
      </c>
      <c r="N24" s="1" t="s">
        <v>490</v>
      </c>
      <c r="O24" s="1" t="s">
        <v>42</v>
      </c>
    </row>
    <row r="25" spans="1:15" ht="15">
      <c r="A25" s="1" t="s">
        <v>55</v>
      </c>
      <c r="B25" s="1" t="s">
        <v>105</v>
      </c>
      <c r="C25" s="1" t="s">
        <v>561</v>
      </c>
      <c r="D25" s="1" t="s">
        <v>18</v>
      </c>
      <c r="E25" s="1" t="s">
        <v>56</v>
      </c>
      <c r="F25" s="1" t="s">
        <v>389</v>
      </c>
      <c r="G25" s="1" t="s">
        <v>389</v>
      </c>
      <c r="H25" s="1" t="s">
        <v>389</v>
      </c>
      <c r="I25" s="1" t="s">
        <v>106</v>
      </c>
      <c r="J25" s="1" t="s">
        <v>23</v>
      </c>
      <c r="K25" s="1" t="s">
        <v>24</v>
      </c>
      <c r="L25" s="1" t="s">
        <v>25</v>
      </c>
      <c r="M25" s="1" t="s">
        <v>58</v>
      </c>
      <c r="N25" s="1" t="s">
        <v>490</v>
      </c>
      <c r="O25" s="1" t="s">
        <v>42</v>
      </c>
    </row>
    <row r="26" spans="1:15" ht="15">
      <c r="A26" s="1" t="s">
        <v>55</v>
      </c>
      <c r="B26" s="1" t="s">
        <v>107</v>
      </c>
      <c r="C26" s="1" t="s">
        <v>561</v>
      </c>
      <c r="D26" s="1" t="s">
        <v>18</v>
      </c>
      <c r="E26" s="1" t="s">
        <v>56</v>
      </c>
      <c r="F26" s="1" t="s">
        <v>389</v>
      </c>
      <c r="G26" s="1" t="s">
        <v>389</v>
      </c>
      <c r="H26" s="1" t="s">
        <v>389</v>
      </c>
      <c r="I26" s="1" t="s">
        <v>109</v>
      </c>
      <c r="J26" s="1" t="s">
        <v>23</v>
      </c>
      <c r="K26" s="1" t="s">
        <v>24</v>
      </c>
      <c r="L26" s="1" t="s">
        <v>25</v>
      </c>
      <c r="M26" s="1" t="s">
        <v>58</v>
      </c>
      <c r="N26" s="1" t="s">
        <v>490</v>
      </c>
      <c r="O26" s="1" t="s">
        <v>42</v>
      </c>
    </row>
    <row r="27" spans="1:13" ht="15">
      <c r="A27" s="1" t="s">
        <v>59</v>
      </c>
      <c r="B27" s="1" t="s">
        <v>111</v>
      </c>
      <c r="C27" s="1" t="s">
        <v>561</v>
      </c>
      <c r="D27" s="1" t="s">
        <v>34</v>
      </c>
      <c r="E27" s="1" t="s">
        <v>112</v>
      </c>
      <c r="F27" s="1" t="s">
        <v>564</v>
      </c>
      <c r="G27" s="1" t="s">
        <v>564</v>
      </c>
      <c r="H27" s="1" t="s">
        <v>488</v>
      </c>
      <c r="I27" s="1" t="s">
        <v>113</v>
      </c>
      <c r="J27" s="1" t="s">
        <v>114</v>
      </c>
      <c r="K27" s="1" t="s">
        <v>115</v>
      </c>
      <c r="L27" s="1" t="s">
        <v>25</v>
      </c>
      <c r="M27" s="1" t="s">
        <v>26</v>
      </c>
    </row>
    <row r="28" spans="1:14" ht="15">
      <c r="A28" s="1" t="s">
        <v>59</v>
      </c>
      <c r="B28" s="1" t="s">
        <v>116</v>
      </c>
      <c r="C28" s="1" t="s">
        <v>561</v>
      </c>
      <c r="D28" s="1" t="s">
        <v>34</v>
      </c>
      <c r="E28" s="1" t="s">
        <v>112</v>
      </c>
      <c r="F28" s="1" t="s">
        <v>566</v>
      </c>
      <c r="G28" s="1" t="s">
        <v>566</v>
      </c>
      <c r="H28" s="1" t="s">
        <v>566</v>
      </c>
      <c r="I28" s="1" t="s">
        <v>119</v>
      </c>
      <c r="J28" s="1" t="s">
        <v>114</v>
      </c>
      <c r="K28" s="1" t="s">
        <v>115</v>
      </c>
      <c r="L28" s="1" t="s">
        <v>25</v>
      </c>
      <c r="M28" s="1" t="s">
        <v>26</v>
      </c>
      <c r="N28" s="1" t="s">
        <v>489</v>
      </c>
    </row>
    <row r="29" spans="1:13" ht="15">
      <c r="A29" s="1" t="s">
        <v>59</v>
      </c>
      <c r="B29" s="1" t="s">
        <v>120</v>
      </c>
      <c r="C29" s="1" t="s">
        <v>560</v>
      </c>
      <c r="D29" s="1" t="s">
        <v>34</v>
      </c>
      <c r="E29" s="1" t="s">
        <v>112</v>
      </c>
      <c r="F29" s="1" t="s">
        <v>563</v>
      </c>
      <c r="G29" s="1" t="s">
        <v>563</v>
      </c>
      <c r="I29" s="1" t="s">
        <v>121</v>
      </c>
      <c r="J29" s="1" t="s">
        <v>114</v>
      </c>
      <c r="K29" s="1" t="s">
        <v>115</v>
      </c>
      <c r="L29" s="1" t="s">
        <v>25</v>
      </c>
      <c r="M29" s="1" t="s">
        <v>26</v>
      </c>
    </row>
    <row r="30" spans="1:14" ht="15">
      <c r="A30" s="1" t="s">
        <v>61</v>
      </c>
      <c r="B30" s="1" t="s">
        <v>122</v>
      </c>
      <c r="C30" s="1" t="s">
        <v>470</v>
      </c>
      <c r="D30" s="1" t="s">
        <v>34</v>
      </c>
      <c r="E30" s="1" t="s">
        <v>123</v>
      </c>
      <c r="F30" s="1" t="s">
        <v>555</v>
      </c>
      <c r="G30" s="1" t="s">
        <v>554</v>
      </c>
      <c r="H30" s="1" t="s">
        <v>518</v>
      </c>
      <c r="I30" s="1" t="s">
        <v>124</v>
      </c>
      <c r="J30" s="1" t="s">
        <v>125</v>
      </c>
      <c r="K30" s="1" t="s">
        <v>126</v>
      </c>
      <c r="L30" s="1" t="s">
        <v>25</v>
      </c>
      <c r="M30" s="1" t="s">
        <v>26</v>
      </c>
      <c r="N30" s="1" t="s">
        <v>497</v>
      </c>
    </row>
    <row r="31" spans="1:14" ht="15">
      <c r="A31" s="1" t="s">
        <v>61</v>
      </c>
      <c r="B31" s="1" t="s">
        <v>128</v>
      </c>
      <c r="C31" s="1" t="s">
        <v>17</v>
      </c>
      <c r="D31" s="1" t="s">
        <v>34</v>
      </c>
      <c r="E31" s="1" t="s">
        <v>123</v>
      </c>
      <c r="F31" s="1" t="s">
        <v>389</v>
      </c>
      <c r="G31" s="1" t="s">
        <v>389</v>
      </c>
      <c r="H31" s="1" t="s">
        <v>389</v>
      </c>
      <c r="I31" s="1" t="s">
        <v>129</v>
      </c>
      <c r="J31" s="1" t="s">
        <v>125</v>
      </c>
      <c r="K31" s="1" t="s">
        <v>126</v>
      </c>
      <c r="L31" s="1" t="s">
        <v>25</v>
      </c>
      <c r="M31" s="1" t="s">
        <v>26</v>
      </c>
      <c r="N31" s="1" t="s">
        <v>480</v>
      </c>
    </row>
    <row r="32" spans="1:14" ht="15">
      <c r="A32" s="1" t="s">
        <v>61</v>
      </c>
      <c r="B32" s="1" t="s">
        <v>130</v>
      </c>
      <c r="C32" s="1" t="s">
        <v>332</v>
      </c>
      <c r="D32" s="1" t="s">
        <v>34</v>
      </c>
      <c r="E32" s="1" t="s">
        <v>346</v>
      </c>
      <c r="F32" s="1" t="s">
        <v>481</v>
      </c>
      <c r="G32" s="1" t="s">
        <v>481</v>
      </c>
      <c r="I32" s="1" t="s">
        <v>131</v>
      </c>
      <c r="J32" s="1" t="s">
        <v>37</v>
      </c>
      <c r="K32" s="1" t="s">
        <v>38</v>
      </c>
      <c r="L32" s="1" t="s">
        <v>25</v>
      </c>
      <c r="M32" s="1" t="s">
        <v>26</v>
      </c>
      <c r="N32" s="1" t="s">
        <v>492</v>
      </c>
    </row>
    <row r="33" spans="1:14" ht="15">
      <c r="A33" s="1" t="s">
        <v>404</v>
      </c>
      <c r="B33" s="1" t="s">
        <v>132</v>
      </c>
      <c r="C33" s="1" t="s">
        <v>100</v>
      </c>
      <c r="D33" s="1" t="s">
        <v>18</v>
      </c>
      <c r="E33" s="1" t="s">
        <v>347</v>
      </c>
      <c r="F33" s="1" t="s">
        <v>536</v>
      </c>
      <c r="G33" s="1" t="s">
        <v>536</v>
      </c>
      <c r="H33" s="1" t="s">
        <v>536</v>
      </c>
      <c r="I33" s="1" t="s">
        <v>135</v>
      </c>
      <c r="J33" s="1" t="s">
        <v>348</v>
      </c>
      <c r="K33" s="1" t="s">
        <v>349</v>
      </c>
      <c r="L33" s="1" t="s">
        <v>25</v>
      </c>
      <c r="M33" s="1" t="s">
        <v>58</v>
      </c>
      <c r="N33" s="1" t="s">
        <v>543</v>
      </c>
    </row>
    <row r="34" spans="1:14" ht="15">
      <c r="A34" s="1" t="s">
        <v>404</v>
      </c>
      <c r="B34" s="1" t="s">
        <v>138</v>
      </c>
      <c r="C34" s="1" t="s">
        <v>100</v>
      </c>
      <c r="D34" s="1" t="s">
        <v>18</v>
      </c>
      <c r="E34" s="1" t="s">
        <v>347</v>
      </c>
      <c r="F34" s="1" t="s">
        <v>483</v>
      </c>
      <c r="G34" s="1" t="s">
        <v>483</v>
      </c>
      <c r="H34" s="1" t="s">
        <v>487</v>
      </c>
      <c r="I34" s="1" t="s">
        <v>139</v>
      </c>
      <c r="J34" s="1" t="s">
        <v>348</v>
      </c>
      <c r="K34" s="1" t="s">
        <v>349</v>
      </c>
      <c r="L34" s="1" t="s">
        <v>25</v>
      </c>
      <c r="M34" s="1" t="s">
        <v>58</v>
      </c>
      <c r="N34" s="1" t="s">
        <v>543</v>
      </c>
    </row>
    <row r="35" spans="1:14" ht="15">
      <c r="A35" s="1" t="s">
        <v>404</v>
      </c>
      <c r="B35" s="1" t="s">
        <v>141</v>
      </c>
      <c r="C35" s="1" t="s">
        <v>100</v>
      </c>
      <c r="D35" s="1" t="s">
        <v>18</v>
      </c>
      <c r="E35" s="1" t="s">
        <v>347</v>
      </c>
      <c r="F35" s="1" t="s">
        <v>344</v>
      </c>
      <c r="G35" s="1" t="s">
        <v>344</v>
      </c>
      <c r="H35" s="1" t="s">
        <v>361</v>
      </c>
      <c r="I35" s="1" t="s">
        <v>143</v>
      </c>
      <c r="J35" s="1" t="s">
        <v>348</v>
      </c>
      <c r="K35" s="1" t="s">
        <v>349</v>
      </c>
      <c r="L35" s="1" t="s">
        <v>25</v>
      </c>
      <c r="M35" s="1" t="s">
        <v>26</v>
      </c>
      <c r="N35" s="1" t="s">
        <v>543</v>
      </c>
    </row>
    <row r="36" spans="1:13" ht="15">
      <c r="A36" s="1" t="s">
        <v>146</v>
      </c>
      <c r="B36" s="1" t="s">
        <v>147</v>
      </c>
      <c r="C36" s="1" t="s">
        <v>148</v>
      </c>
      <c r="D36" s="1" t="s">
        <v>18</v>
      </c>
      <c r="E36" s="1" t="s">
        <v>357</v>
      </c>
      <c r="F36" s="1" t="s">
        <v>544</v>
      </c>
      <c r="G36" s="1" t="s">
        <v>430</v>
      </c>
      <c r="I36" s="1" t="s">
        <v>417</v>
      </c>
      <c r="J36" s="1" t="s">
        <v>358</v>
      </c>
      <c r="K36" s="1" t="s">
        <v>359</v>
      </c>
      <c r="L36" s="1" t="s">
        <v>25</v>
      </c>
      <c r="M36" s="1" t="s">
        <v>26</v>
      </c>
    </row>
    <row r="37" spans="1:14" ht="15">
      <c r="A37" s="1" t="s">
        <v>146</v>
      </c>
      <c r="B37" s="1" t="s">
        <v>402</v>
      </c>
      <c r="C37" s="1" t="s">
        <v>161</v>
      </c>
      <c r="D37" s="1" t="s">
        <v>18</v>
      </c>
      <c r="E37" s="1" t="s">
        <v>152</v>
      </c>
      <c r="F37" s="1" t="s">
        <v>352</v>
      </c>
      <c r="G37" s="1" t="s">
        <v>353</v>
      </c>
      <c r="H37" s="1" t="s">
        <v>155</v>
      </c>
      <c r="I37" s="1" t="s">
        <v>418</v>
      </c>
      <c r="J37" s="1" t="s">
        <v>406</v>
      </c>
      <c r="K37" s="1" t="s">
        <v>405</v>
      </c>
      <c r="L37" s="1" t="s">
        <v>25</v>
      </c>
      <c r="M37" s="1" t="s">
        <v>58</v>
      </c>
      <c r="N37" s="1" t="s">
        <v>438</v>
      </c>
    </row>
    <row r="38" spans="1:16" ht="15">
      <c r="A38" s="1" t="s">
        <v>146</v>
      </c>
      <c r="B38" s="1" t="s">
        <v>157</v>
      </c>
      <c r="C38" s="1" t="s">
        <v>148</v>
      </c>
      <c r="D38" s="1" t="s">
        <v>18</v>
      </c>
      <c r="E38" s="1" t="s">
        <v>411</v>
      </c>
      <c r="F38" s="1" t="s">
        <v>149</v>
      </c>
      <c r="G38" s="1" t="s">
        <v>427</v>
      </c>
      <c r="I38" s="1" t="s">
        <v>419</v>
      </c>
      <c r="J38" s="1" t="s">
        <v>408</v>
      </c>
      <c r="K38" s="1" t="s">
        <v>407</v>
      </c>
      <c r="L38" s="1" t="s">
        <v>25</v>
      </c>
      <c r="M38" s="2" t="s">
        <v>58</v>
      </c>
      <c r="N38" s="1" t="s">
        <v>380</v>
      </c>
      <c r="P38" s="1" t="s">
        <v>425</v>
      </c>
    </row>
    <row r="39" spans="1:14" ht="15">
      <c r="A39" s="1" t="s">
        <v>146</v>
      </c>
      <c r="B39" s="1" t="s">
        <v>160</v>
      </c>
      <c r="C39" s="1" t="s">
        <v>519</v>
      </c>
      <c r="D39" s="1" t="s">
        <v>541</v>
      </c>
      <c r="E39" s="1" t="s">
        <v>345</v>
      </c>
      <c r="F39" s="1" t="s">
        <v>526</v>
      </c>
      <c r="G39" s="1" t="s">
        <v>521</v>
      </c>
      <c r="H39" s="1" t="s">
        <v>449</v>
      </c>
      <c r="I39" s="1" t="s">
        <v>420</v>
      </c>
      <c r="J39" s="1" t="s">
        <v>23</v>
      </c>
      <c r="K39" s="1" t="s">
        <v>24</v>
      </c>
      <c r="L39" s="1" t="s">
        <v>25</v>
      </c>
      <c r="M39" s="1" t="s">
        <v>26</v>
      </c>
      <c r="N39" s="1" t="s">
        <v>440</v>
      </c>
    </row>
    <row r="40" spans="1:14" ht="15">
      <c r="A40" s="1" t="s">
        <v>146</v>
      </c>
      <c r="B40" s="1" t="s">
        <v>164</v>
      </c>
      <c r="C40" s="1" t="s">
        <v>161</v>
      </c>
      <c r="D40" s="1" t="s">
        <v>18</v>
      </c>
      <c r="E40" s="1" t="s">
        <v>65</v>
      </c>
      <c r="F40" s="1" t="s">
        <v>546</v>
      </c>
      <c r="G40" s="1" t="s">
        <v>546</v>
      </c>
      <c r="H40" s="1" t="s">
        <v>547</v>
      </c>
      <c r="I40" s="1" t="s">
        <v>421</v>
      </c>
      <c r="J40" s="1" t="s">
        <v>67</v>
      </c>
      <c r="K40" s="1" t="s">
        <v>68</v>
      </c>
      <c r="L40" s="1" t="s">
        <v>25</v>
      </c>
      <c r="M40" s="1" t="s">
        <v>26</v>
      </c>
      <c r="N40" s="1" t="s">
        <v>439</v>
      </c>
    </row>
    <row r="41" spans="1:14" ht="15">
      <c r="A41" s="1" t="s">
        <v>146</v>
      </c>
      <c r="B41" s="1" t="s">
        <v>166</v>
      </c>
      <c r="C41" s="1" t="s">
        <v>520</v>
      </c>
      <c r="D41" s="1" t="s">
        <v>541</v>
      </c>
      <c r="E41" s="1" t="s">
        <v>56</v>
      </c>
      <c r="F41" s="1" t="s">
        <v>528</v>
      </c>
      <c r="G41" s="1" t="s">
        <v>174</v>
      </c>
      <c r="H41" s="1" t="s">
        <v>522</v>
      </c>
      <c r="I41" s="1" t="s">
        <v>422</v>
      </c>
      <c r="J41" s="1" t="s">
        <v>350</v>
      </c>
      <c r="K41" s="1" t="s">
        <v>351</v>
      </c>
      <c r="L41" s="1" t="s">
        <v>25</v>
      </c>
      <c r="M41" s="1" t="s">
        <v>58</v>
      </c>
      <c r="N41" s="1" t="s">
        <v>441</v>
      </c>
    </row>
    <row r="42" spans="1:14" ht="15">
      <c r="A42" s="1" t="s">
        <v>146</v>
      </c>
      <c r="B42" s="1" t="s">
        <v>403</v>
      </c>
      <c r="C42" s="1" t="s">
        <v>161</v>
      </c>
      <c r="D42" s="1" t="s">
        <v>34</v>
      </c>
      <c r="E42" s="1" t="s">
        <v>123</v>
      </c>
      <c r="F42" s="1" t="s">
        <v>527</v>
      </c>
      <c r="G42" s="1" t="s">
        <v>529</v>
      </c>
      <c r="H42" s="1" t="s">
        <v>426</v>
      </c>
      <c r="I42" s="1" t="s">
        <v>423</v>
      </c>
      <c r="J42" s="1" t="s">
        <v>125</v>
      </c>
      <c r="K42" s="1" t="s">
        <v>126</v>
      </c>
      <c r="L42" s="1" t="s">
        <v>25</v>
      </c>
      <c r="M42" s="1" t="s">
        <v>341</v>
      </c>
      <c r="N42" s="1" t="s">
        <v>443</v>
      </c>
    </row>
    <row r="43" spans="1:14" ht="15">
      <c r="A43" s="1" t="s">
        <v>146</v>
      </c>
      <c r="B43" s="1" t="s">
        <v>176</v>
      </c>
      <c r="C43" s="1" t="s">
        <v>515</v>
      </c>
      <c r="D43" s="1" t="s">
        <v>64</v>
      </c>
      <c r="E43" s="1" t="s">
        <v>65</v>
      </c>
      <c r="F43" s="1" t="s">
        <v>532</v>
      </c>
      <c r="G43" s="1" t="s">
        <v>533</v>
      </c>
      <c r="H43" s="1" t="s">
        <v>539</v>
      </c>
      <c r="I43" s="1" t="s">
        <v>537</v>
      </c>
      <c r="J43" s="1" t="s">
        <v>415</v>
      </c>
      <c r="K43" s="1" t="s">
        <v>416</v>
      </c>
      <c r="L43" s="1" t="s">
        <v>25</v>
      </c>
      <c r="M43" s="1" t="s">
        <v>26</v>
      </c>
      <c r="N43" s="1" t="s">
        <v>538</v>
      </c>
    </row>
    <row r="44" spans="1:14" ht="15">
      <c r="A44" s="1" t="s">
        <v>146</v>
      </c>
      <c r="B44" s="1" t="s">
        <v>178</v>
      </c>
      <c r="C44" s="1" t="s">
        <v>524</v>
      </c>
      <c r="D44" s="1" t="s">
        <v>541</v>
      </c>
      <c r="E44" s="1" t="s">
        <v>345</v>
      </c>
      <c r="F44" s="1" t="s">
        <v>451</v>
      </c>
      <c r="G44" s="1" t="s">
        <v>531</v>
      </c>
      <c r="H44" s="1" t="s">
        <v>426</v>
      </c>
      <c r="I44" s="1" t="s">
        <v>424</v>
      </c>
      <c r="J44" s="1" t="s">
        <v>350</v>
      </c>
      <c r="K44" s="1" t="s">
        <v>351</v>
      </c>
      <c r="L44" s="1" t="s">
        <v>25</v>
      </c>
      <c r="M44" s="1" t="s">
        <v>341</v>
      </c>
      <c r="N44" s="1" t="s">
        <v>442</v>
      </c>
    </row>
    <row r="45" spans="1:13" ht="15">
      <c r="A45" s="1" t="s">
        <v>146</v>
      </c>
      <c r="B45" s="1" t="s">
        <v>182</v>
      </c>
      <c r="C45" s="1" t="s">
        <v>117</v>
      </c>
      <c r="D45" s="1" t="s">
        <v>18</v>
      </c>
      <c r="E45" s="1" t="s">
        <v>117</v>
      </c>
      <c r="I45" s="1" t="s">
        <v>496</v>
      </c>
      <c r="L45" s="1" t="s">
        <v>25</v>
      </c>
      <c r="M45" s="2"/>
    </row>
    <row r="46" spans="1:15" ht="15">
      <c r="A46" s="1" t="s">
        <v>146</v>
      </c>
      <c r="B46" s="1" t="s">
        <v>185</v>
      </c>
      <c r="C46" s="1" t="s">
        <v>148</v>
      </c>
      <c r="D46" s="1" t="s">
        <v>18</v>
      </c>
      <c r="E46" s="1" t="s">
        <v>378</v>
      </c>
      <c r="F46" s="1" t="s">
        <v>354</v>
      </c>
      <c r="G46" s="1" t="s">
        <v>385</v>
      </c>
      <c r="I46" s="1" t="s">
        <v>390</v>
      </c>
      <c r="J46" s="1" t="s">
        <v>23</v>
      </c>
      <c r="K46" s="1" t="s">
        <v>24</v>
      </c>
      <c r="L46" s="1" t="s">
        <v>25</v>
      </c>
      <c r="M46" s="2" t="s">
        <v>58</v>
      </c>
      <c r="N46" s="2" t="s">
        <v>387</v>
      </c>
      <c r="O46" s="1" t="s">
        <v>42</v>
      </c>
    </row>
    <row r="47" ht="15.75">
      <c r="D47" s="5" t="s">
        <v>188</v>
      </c>
    </row>
    <row r="48" spans="1:9" ht="15.75">
      <c r="A48" s="5" t="s">
        <v>189</v>
      </c>
      <c r="B48" s="5"/>
      <c r="C48" s="5" t="s">
        <v>190</v>
      </c>
      <c r="D48" s="5" t="s">
        <v>110</v>
      </c>
      <c r="E48" s="5" t="s">
        <v>191</v>
      </c>
      <c r="F48" s="5" t="s">
        <v>192</v>
      </c>
      <c r="G48" s="5" t="s">
        <v>193</v>
      </c>
      <c r="I48" s="1" t="s">
        <v>194</v>
      </c>
    </row>
    <row r="49" spans="1:9" ht="15">
      <c r="A49" s="1" t="s">
        <v>195</v>
      </c>
      <c r="C49" s="1">
        <v>0</v>
      </c>
      <c r="D49" s="1">
        <v>4</v>
      </c>
      <c r="E49" s="1">
        <v>1</v>
      </c>
      <c r="F49" s="1">
        <f aca="true" t="shared" si="0" ref="F49:F63">+C49+D49+E49</f>
        <v>5</v>
      </c>
      <c r="G49" s="1" t="s">
        <v>196</v>
      </c>
      <c r="I49" s="1" t="s">
        <v>197</v>
      </c>
    </row>
    <row r="50" spans="1:9" ht="15">
      <c r="A50" s="1" t="s">
        <v>198</v>
      </c>
      <c r="C50" s="1">
        <v>0</v>
      </c>
      <c r="D50" s="1">
        <v>44</v>
      </c>
      <c r="E50" s="1">
        <v>9</v>
      </c>
      <c r="F50" s="1">
        <f t="shared" si="0"/>
        <v>53</v>
      </c>
      <c r="I50" s="1" t="s">
        <v>342</v>
      </c>
    </row>
    <row r="51" spans="1:9" ht="15">
      <c r="A51" s="1" t="s">
        <v>399</v>
      </c>
      <c r="C51" s="1">
        <v>16</v>
      </c>
      <c r="D51" s="1">
        <v>0</v>
      </c>
      <c r="E51" s="1">
        <v>4</v>
      </c>
      <c r="F51" s="1">
        <f t="shared" si="0"/>
        <v>20</v>
      </c>
      <c r="G51" s="1" t="s">
        <v>396</v>
      </c>
      <c r="I51" s="1" t="s">
        <v>202</v>
      </c>
    </row>
    <row r="52" spans="1:10" ht="15">
      <c r="A52" s="1" t="s">
        <v>200</v>
      </c>
      <c r="C52" s="1">
        <v>24</v>
      </c>
      <c r="D52" s="1">
        <v>48</v>
      </c>
      <c r="E52" s="1">
        <v>65</v>
      </c>
      <c r="F52" s="1">
        <f t="shared" si="0"/>
        <v>137</v>
      </c>
      <c r="G52" s="1" t="s">
        <v>201</v>
      </c>
      <c r="J52" s="1" t="s">
        <v>204</v>
      </c>
    </row>
    <row r="53" spans="1:10" ht="15">
      <c r="A53" s="1" t="s">
        <v>414</v>
      </c>
      <c r="C53" s="1">
        <v>0</v>
      </c>
      <c r="D53" s="1">
        <v>4</v>
      </c>
      <c r="E53" s="1">
        <v>3</v>
      </c>
      <c r="F53" s="1">
        <f t="shared" si="0"/>
        <v>7</v>
      </c>
      <c r="G53" s="1" t="s">
        <v>201</v>
      </c>
      <c r="J53" s="1" t="s">
        <v>205</v>
      </c>
    </row>
    <row r="54" spans="1:10" ht="15">
      <c r="A54" s="1" t="s">
        <v>203</v>
      </c>
      <c r="C54" s="1">
        <v>16</v>
      </c>
      <c r="D54" s="1">
        <v>0</v>
      </c>
      <c r="E54" s="1">
        <v>2</v>
      </c>
      <c r="F54" s="1">
        <f t="shared" si="0"/>
        <v>18</v>
      </c>
      <c r="G54" s="1" t="s">
        <v>383</v>
      </c>
      <c r="J54" s="1" t="s">
        <v>208</v>
      </c>
    </row>
    <row r="55" spans="1:9" ht="15">
      <c r="A55" s="1" t="s">
        <v>392</v>
      </c>
      <c r="C55" s="1">
        <v>8</v>
      </c>
      <c r="D55" s="1">
        <v>0</v>
      </c>
      <c r="E55" s="1">
        <v>1</v>
      </c>
      <c r="F55" s="1">
        <f t="shared" si="0"/>
        <v>9</v>
      </c>
      <c r="G55" s="1" t="s">
        <v>393</v>
      </c>
      <c r="I55" s="1" t="s">
        <v>211</v>
      </c>
    </row>
    <row r="56" spans="1:9" ht="15">
      <c r="A56" s="1" t="s">
        <v>321</v>
      </c>
      <c r="C56" s="1">
        <v>16</v>
      </c>
      <c r="D56" s="1">
        <v>0</v>
      </c>
      <c r="E56" s="1">
        <v>4</v>
      </c>
      <c r="F56" s="1">
        <f t="shared" si="0"/>
        <v>20</v>
      </c>
      <c r="G56" s="1" t="s">
        <v>458</v>
      </c>
      <c r="I56" s="1" t="s">
        <v>213</v>
      </c>
    </row>
    <row r="57" spans="1:9" ht="15">
      <c r="A57" s="1" t="s">
        <v>206</v>
      </c>
      <c r="C57" s="1">
        <v>7</v>
      </c>
      <c r="D57" s="1">
        <v>0</v>
      </c>
      <c r="E57" s="1">
        <v>0</v>
      </c>
      <c r="F57" s="1">
        <f t="shared" si="0"/>
        <v>7</v>
      </c>
      <c r="G57" s="1" t="s">
        <v>207</v>
      </c>
      <c r="I57" s="1" t="s">
        <v>454</v>
      </c>
    </row>
    <row r="58" spans="1:10" ht="15">
      <c r="A58" s="1" t="s">
        <v>209</v>
      </c>
      <c r="C58" s="1">
        <v>0</v>
      </c>
      <c r="D58" s="1">
        <v>16</v>
      </c>
      <c r="E58" s="1">
        <v>60</v>
      </c>
      <c r="F58" s="1">
        <f t="shared" si="0"/>
        <v>76</v>
      </c>
      <c r="G58" s="1" t="s">
        <v>562</v>
      </c>
      <c r="J58" s="1" t="s">
        <v>456</v>
      </c>
    </row>
    <row r="59" spans="1:9" ht="15">
      <c r="A59" s="1" t="s">
        <v>212</v>
      </c>
      <c r="C59" s="1">
        <v>0</v>
      </c>
      <c r="D59" s="1">
        <v>96</v>
      </c>
      <c r="E59" s="1">
        <v>68</v>
      </c>
      <c r="F59" s="1">
        <f t="shared" si="0"/>
        <v>164</v>
      </c>
      <c r="G59" s="1" t="s">
        <v>562</v>
      </c>
      <c r="I59" s="2" t="s">
        <v>455</v>
      </c>
    </row>
    <row r="60" spans="1:9" ht="15">
      <c r="A60" s="1" t="s">
        <v>214</v>
      </c>
      <c r="C60" s="1">
        <v>0</v>
      </c>
      <c r="D60" s="1">
        <v>16</v>
      </c>
      <c r="E60" s="1">
        <v>4</v>
      </c>
      <c r="F60" s="1">
        <f t="shared" si="0"/>
        <v>20</v>
      </c>
      <c r="G60" s="1" t="s">
        <v>558</v>
      </c>
      <c r="I60" s="1" t="s">
        <v>218</v>
      </c>
    </row>
    <row r="61" spans="1:9" ht="15">
      <c r="A61" s="1" t="s">
        <v>216</v>
      </c>
      <c r="C61" s="1">
        <v>0</v>
      </c>
      <c r="D61" s="1">
        <v>8</v>
      </c>
      <c r="E61" s="1">
        <v>0</v>
      </c>
      <c r="F61" s="1">
        <f t="shared" si="0"/>
        <v>8</v>
      </c>
      <c r="G61" s="1" t="s">
        <v>558</v>
      </c>
      <c r="I61" s="1" t="s">
        <v>382</v>
      </c>
    </row>
    <row r="62" spans="1:10" ht="15">
      <c r="A62" s="1" t="s">
        <v>217</v>
      </c>
      <c r="C62" s="1">
        <v>16</v>
      </c>
      <c r="D62" s="1">
        <v>0</v>
      </c>
      <c r="E62" s="1">
        <v>8</v>
      </c>
      <c r="F62" s="1">
        <f t="shared" si="0"/>
        <v>24</v>
      </c>
      <c r="G62" s="1" t="s">
        <v>558</v>
      </c>
      <c r="J62" s="1" t="s">
        <v>223</v>
      </c>
    </row>
    <row r="63" spans="1:9" ht="15">
      <c r="A63" s="1" t="s">
        <v>557</v>
      </c>
      <c r="C63" s="1">
        <v>16</v>
      </c>
      <c r="D63" s="1">
        <v>0</v>
      </c>
      <c r="E63" s="1">
        <v>4</v>
      </c>
      <c r="F63" s="1">
        <f t="shared" si="0"/>
        <v>20</v>
      </c>
      <c r="G63" s="1" t="s">
        <v>559</v>
      </c>
      <c r="I63" s="1" t="s">
        <v>514</v>
      </c>
    </row>
    <row r="64" spans="1:10" ht="15">
      <c r="A64" s="1" t="s">
        <v>219</v>
      </c>
      <c r="C64" s="1">
        <v>16</v>
      </c>
      <c r="D64" s="1">
        <v>0</v>
      </c>
      <c r="E64" s="1">
        <v>0</v>
      </c>
      <c r="F64" s="1">
        <f aca="true" t="shared" si="1" ref="F64:F73">+C64+D64+E64</f>
        <v>16</v>
      </c>
      <c r="G64" s="1" t="s">
        <v>220</v>
      </c>
      <c r="J64" s="1" t="s">
        <v>467</v>
      </c>
    </row>
    <row r="65" spans="1:9" ht="15">
      <c r="A65" s="1" t="s">
        <v>222</v>
      </c>
      <c r="C65" s="1">
        <v>16</v>
      </c>
      <c r="D65" s="1">
        <v>0</v>
      </c>
      <c r="E65" s="1">
        <v>10</v>
      </c>
      <c r="F65" s="1">
        <f t="shared" si="1"/>
        <v>26</v>
      </c>
      <c r="G65" s="1" t="s">
        <v>220</v>
      </c>
      <c r="I65" s="1" t="s">
        <v>233</v>
      </c>
    </row>
    <row r="66" spans="1:10" ht="15">
      <c r="A66" s="1" t="s">
        <v>517</v>
      </c>
      <c r="C66" s="1">
        <v>8</v>
      </c>
      <c r="D66" s="1">
        <v>0</v>
      </c>
      <c r="E66" s="1">
        <v>2</v>
      </c>
      <c r="F66" s="1">
        <f t="shared" si="1"/>
        <v>10</v>
      </c>
      <c r="J66" s="1" t="s">
        <v>235</v>
      </c>
    </row>
    <row r="67" spans="1:9" ht="15">
      <c r="A67" s="1" t="s">
        <v>224</v>
      </c>
      <c r="C67" s="1">
        <v>0</v>
      </c>
      <c r="D67" s="1">
        <v>0</v>
      </c>
      <c r="E67" s="1">
        <v>8</v>
      </c>
      <c r="F67" s="1">
        <f t="shared" si="1"/>
        <v>8</v>
      </c>
      <c r="G67" s="1" t="s">
        <v>225</v>
      </c>
      <c r="I67" s="1" t="s">
        <v>238</v>
      </c>
    </row>
    <row r="68" spans="1:9" ht="15">
      <c r="A68" s="1" t="s">
        <v>553</v>
      </c>
      <c r="C68" s="1">
        <v>16</v>
      </c>
      <c r="D68" s="1">
        <v>0</v>
      </c>
      <c r="E68" s="1">
        <v>8</v>
      </c>
      <c r="F68" s="1">
        <f t="shared" si="1"/>
        <v>24</v>
      </c>
      <c r="G68" s="1" t="s">
        <v>549</v>
      </c>
      <c r="I68" s="1" t="s">
        <v>573</v>
      </c>
    </row>
    <row r="69" spans="1:10" ht="15">
      <c r="A69" s="1" t="s">
        <v>552</v>
      </c>
      <c r="C69" s="1">
        <v>4</v>
      </c>
      <c r="D69" s="1">
        <v>0</v>
      </c>
      <c r="E69" s="1">
        <v>2</v>
      </c>
      <c r="F69" s="1">
        <f t="shared" si="1"/>
        <v>6</v>
      </c>
      <c r="G69" s="1" t="s">
        <v>550</v>
      </c>
      <c r="J69" s="1" t="s">
        <v>432</v>
      </c>
    </row>
    <row r="70" spans="1:9" ht="15">
      <c r="A70" s="1" t="s">
        <v>551</v>
      </c>
      <c r="C70" s="1">
        <v>12</v>
      </c>
      <c r="D70" s="1">
        <v>0</v>
      </c>
      <c r="E70" s="1">
        <v>6</v>
      </c>
      <c r="F70" s="1">
        <f t="shared" si="1"/>
        <v>18</v>
      </c>
      <c r="G70" s="1" t="s">
        <v>567</v>
      </c>
      <c r="I70" s="1" t="s">
        <v>578</v>
      </c>
    </row>
    <row r="71" spans="1:9" ht="15">
      <c r="A71" s="1" t="s">
        <v>234</v>
      </c>
      <c r="C71" s="1">
        <v>12</v>
      </c>
      <c r="D71" s="1">
        <v>0</v>
      </c>
      <c r="E71" s="1">
        <v>2</v>
      </c>
      <c r="F71" s="1">
        <f t="shared" si="1"/>
        <v>14</v>
      </c>
      <c r="G71" s="1" t="s">
        <v>363</v>
      </c>
      <c r="I71" s="1" t="s">
        <v>433</v>
      </c>
    </row>
    <row r="72" spans="1:9" ht="15">
      <c r="A72" s="1" t="s">
        <v>360</v>
      </c>
      <c r="C72" s="1">
        <v>36</v>
      </c>
      <c r="D72" s="1">
        <v>0</v>
      </c>
      <c r="E72" s="1">
        <v>0</v>
      </c>
      <c r="F72" s="1">
        <f t="shared" si="1"/>
        <v>36</v>
      </c>
      <c r="G72" s="1" t="s">
        <v>362</v>
      </c>
      <c r="I72" s="1" t="s">
        <v>343</v>
      </c>
    </row>
    <row r="73" spans="1:9" ht="15">
      <c r="A73" s="1" t="s">
        <v>534</v>
      </c>
      <c r="C73" s="1">
        <v>0</v>
      </c>
      <c r="D73" s="1">
        <v>8</v>
      </c>
      <c r="E73" s="1">
        <v>12</v>
      </c>
      <c r="F73" s="1">
        <f t="shared" si="1"/>
        <v>20</v>
      </c>
      <c r="I73" s="1" t="s">
        <v>379</v>
      </c>
    </row>
    <row r="74" spans="1:9" ht="15">
      <c r="A74" s="1" t="s">
        <v>236</v>
      </c>
      <c r="C74" s="1">
        <v>0</v>
      </c>
      <c r="D74" s="1">
        <v>16</v>
      </c>
      <c r="E74" s="1">
        <v>0</v>
      </c>
      <c r="F74" s="1">
        <f aca="true" t="shared" si="2" ref="F74:F82">+C74+D74+E74</f>
        <v>16</v>
      </c>
      <c r="G74" s="1" t="s">
        <v>237</v>
      </c>
      <c r="I74" s="1" t="s">
        <v>434</v>
      </c>
    </row>
    <row r="75" spans="1:9" ht="15">
      <c r="A75" s="1" t="s">
        <v>239</v>
      </c>
      <c r="C75" s="1">
        <v>0</v>
      </c>
      <c r="D75" s="1">
        <v>4</v>
      </c>
      <c r="E75" s="1">
        <v>0</v>
      </c>
      <c r="F75" s="1">
        <f t="shared" si="2"/>
        <v>4</v>
      </c>
      <c r="G75" s="1" t="s">
        <v>240</v>
      </c>
      <c r="I75" s="1" t="s">
        <v>574</v>
      </c>
    </row>
    <row r="76" spans="1:9" ht="15">
      <c r="A76" s="1" t="s">
        <v>242</v>
      </c>
      <c r="C76" s="1">
        <v>6</v>
      </c>
      <c r="D76" s="1">
        <v>0</v>
      </c>
      <c r="E76" s="1">
        <v>0</v>
      </c>
      <c r="F76" s="1">
        <f t="shared" si="2"/>
        <v>6</v>
      </c>
      <c r="G76" s="1" t="s">
        <v>446</v>
      </c>
      <c r="I76" s="1" t="s">
        <v>386</v>
      </c>
    </row>
    <row r="77" spans="1:9" ht="15">
      <c r="A77" s="1" t="s">
        <v>245</v>
      </c>
      <c r="C77" s="1">
        <v>4</v>
      </c>
      <c r="D77" s="1">
        <v>0</v>
      </c>
      <c r="E77" s="1">
        <v>0</v>
      </c>
      <c r="F77" s="1">
        <f t="shared" si="2"/>
        <v>4</v>
      </c>
      <c r="G77" s="1" t="s">
        <v>445</v>
      </c>
      <c r="I77" s="1" t="s">
        <v>540</v>
      </c>
    </row>
    <row r="78" spans="1:9" ht="15">
      <c r="A78" s="1" t="s">
        <v>247</v>
      </c>
      <c r="C78" s="1">
        <v>8</v>
      </c>
      <c r="D78" s="1">
        <v>0</v>
      </c>
      <c r="E78" s="1">
        <v>2</v>
      </c>
      <c r="F78" s="1">
        <f t="shared" si="2"/>
        <v>10</v>
      </c>
      <c r="G78" s="1" t="s">
        <v>248</v>
      </c>
      <c r="I78" s="1" t="s">
        <v>447</v>
      </c>
    </row>
    <row r="79" spans="1:9" ht="15">
      <c r="A79" s="1" t="s">
        <v>388</v>
      </c>
      <c r="C79" s="1">
        <v>32</v>
      </c>
      <c r="D79" s="1">
        <v>32</v>
      </c>
      <c r="E79" s="1">
        <v>6</v>
      </c>
      <c r="F79" s="1">
        <f t="shared" si="2"/>
        <v>70</v>
      </c>
      <c r="G79" s="1" t="s">
        <v>381</v>
      </c>
      <c r="I79" s="1" t="s">
        <v>491</v>
      </c>
    </row>
    <row r="80" spans="1:9" ht="15">
      <c r="A80" s="1" t="s">
        <v>431</v>
      </c>
      <c r="C80" s="1">
        <v>4</v>
      </c>
      <c r="D80" s="1">
        <v>0</v>
      </c>
      <c r="E80" s="1">
        <v>1</v>
      </c>
      <c r="F80" s="1">
        <f t="shared" si="2"/>
        <v>5</v>
      </c>
      <c r="G80" s="1" t="s">
        <v>384</v>
      </c>
      <c r="I80" s="1" t="s">
        <v>498</v>
      </c>
    </row>
    <row r="81" spans="1:9" ht="15">
      <c r="A81" s="1" t="s">
        <v>495</v>
      </c>
      <c r="C81" s="1">
        <v>23</v>
      </c>
      <c r="D81" s="1">
        <v>0</v>
      </c>
      <c r="E81" s="1">
        <v>0</v>
      </c>
      <c r="F81" s="1">
        <f t="shared" si="2"/>
        <v>23</v>
      </c>
      <c r="G81" s="1" t="s">
        <v>542</v>
      </c>
      <c r="I81" s="1" t="s">
        <v>571</v>
      </c>
    </row>
    <row r="82" spans="1:7" ht="15">
      <c r="A82" s="1" t="s">
        <v>548</v>
      </c>
      <c r="C82" s="1">
        <v>45</v>
      </c>
      <c r="D82" s="1">
        <v>0</v>
      </c>
      <c r="E82" s="1">
        <v>5</v>
      </c>
      <c r="F82" s="1">
        <f t="shared" si="2"/>
        <v>50</v>
      </c>
      <c r="G82" s="1" t="s">
        <v>254</v>
      </c>
    </row>
    <row r="83" spans="1:7" ht="15">
      <c r="A83" s="1" t="s">
        <v>255</v>
      </c>
      <c r="C83" s="1">
        <v>4</v>
      </c>
      <c r="D83" s="1">
        <v>2</v>
      </c>
      <c r="E83" s="1">
        <v>0</v>
      </c>
      <c r="F83" s="1">
        <f aca="true" t="shared" si="3" ref="F83:F113">+C83+D83+E83</f>
        <v>6</v>
      </c>
      <c r="G83" s="1" t="s">
        <v>499</v>
      </c>
    </row>
    <row r="84" spans="1:7" ht="15">
      <c r="A84" s="1" t="s">
        <v>256</v>
      </c>
      <c r="C84" s="1">
        <v>4</v>
      </c>
      <c r="D84" s="1">
        <v>0</v>
      </c>
      <c r="E84" s="1">
        <v>2</v>
      </c>
      <c r="F84" s="1">
        <f t="shared" si="3"/>
        <v>6</v>
      </c>
      <c r="G84" s="1" t="s">
        <v>257</v>
      </c>
    </row>
    <row r="85" spans="1:7" ht="15">
      <c r="A85" s="1" t="s">
        <v>575</v>
      </c>
      <c r="C85" s="1">
        <v>1</v>
      </c>
      <c r="D85" s="1">
        <v>0</v>
      </c>
      <c r="E85" s="1">
        <v>0</v>
      </c>
      <c r="F85" s="1">
        <f t="shared" si="3"/>
        <v>1</v>
      </c>
      <c r="G85" s="1" t="s">
        <v>577</v>
      </c>
    </row>
    <row r="86" spans="1:11" ht="15">
      <c r="A86" s="1" t="s">
        <v>258</v>
      </c>
      <c r="C86" s="1">
        <v>4</v>
      </c>
      <c r="D86" s="1">
        <v>0</v>
      </c>
      <c r="E86" s="1">
        <v>0</v>
      </c>
      <c r="F86" s="1">
        <f t="shared" si="3"/>
        <v>4</v>
      </c>
      <c r="G86" s="1" t="s">
        <v>259</v>
      </c>
      <c r="I86" s="1" t="s">
        <v>572</v>
      </c>
      <c r="K86" s="1" t="s">
        <v>572</v>
      </c>
    </row>
    <row r="87" spans="1:7" ht="15">
      <c r="A87" s="1" t="s">
        <v>260</v>
      </c>
      <c r="C87" s="1">
        <v>4</v>
      </c>
      <c r="D87" s="1">
        <v>0</v>
      </c>
      <c r="E87" s="1">
        <v>0</v>
      </c>
      <c r="F87" s="1">
        <f t="shared" si="3"/>
        <v>4</v>
      </c>
      <c r="G87" s="1" t="s">
        <v>261</v>
      </c>
    </row>
    <row r="88" spans="1:7" ht="15">
      <c r="A88" s="1" t="s">
        <v>576</v>
      </c>
      <c r="C88" s="1">
        <v>8</v>
      </c>
      <c r="D88" s="1">
        <v>0</v>
      </c>
      <c r="E88" s="1">
        <v>0</v>
      </c>
      <c r="F88" s="1">
        <f t="shared" si="3"/>
        <v>8</v>
      </c>
      <c r="G88" s="1" t="s">
        <v>263</v>
      </c>
    </row>
    <row r="89" spans="1:6" ht="15">
      <c r="A89" s="1" t="s">
        <v>264</v>
      </c>
      <c r="C89" s="1">
        <v>2</v>
      </c>
      <c r="D89" s="1">
        <v>0</v>
      </c>
      <c r="E89" s="1">
        <v>0</v>
      </c>
      <c r="F89" s="1">
        <f t="shared" si="3"/>
        <v>2</v>
      </c>
    </row>
    <row r="90" spans="1:7" ht="15">
      <c r="A90" s="1" t="s">
        <v>265</v>
      </c>
      <c r="C90" s="1">
        <v>0</v>
      </c>
      <c r="D90" s="1">
        <v>16</v>
      </c>
      <c r="E90" s="1">
        <v>4</v>
      </c>
      <c r="F90" s="1">
        <f t="shared" si="3"/>
        <v>20</v>
      </c>
      <c r="G90" s="1" t="s">
        <v>266</v>
      </c>
    </row>
    <row r="91" spans="1:7" ht="15">
      <c r="A91" s="1" t="s">
        <v>267</v>
      </c>
      <c r="C91" s="1">
        <v>8</v>
      </c>
      <c r="D91" s="1">
        <v>0</v>
      </c>
      <c r="E91" s="1">
        <v>2</v>
      </c>
      <c r="F91" s="1">
        <f t="shared" si="3"/>
        <v>10</v>
      </c>
      <c r="G91" s="1" t="s">
        <v>448</v>
      </c>
    </row>
    <row r="92" spans="1:7" ht="15">
      <c r="A92" s="1" t="s">
        <v>269</v>
      </c>
      <c r="C92" s="1">
        <v>6</v>
      </c>
      <c r="D92" s="1">
        <v>0</v>
      </c>
      <c r="E92" s="1">
        <v>0</v>
      </c>
      <c r="F92" s="1">
        <f t="shared" si="3"/>
        <v>6</v>
      </c>
      <c r="G92" s="1" t="s">
        <v>448</v>
      </c>
    </row>
    <row r="93" spans="1:6" ht="15">
      <c r="A93" s="1" t="s">
        <v>525</v>
      </c>
      <c r="C93" s="1">
        <v>24</v>
      </c>
      <c r="D93" s="1">
        <v>0</v>
      </c>
      <c r="E93" s="1">
        <v>6</v>
      </c>
      <c r="F93" s="1">
        <f t="shared" si="3"/>
        <v>30</v>
      </c>
    </row>
    <row r="94" spans="1:7" ht="15">
      <c r="A94" s="1" t="s">
        <v>450</v>
      </c>
      <c r="C94" s="1">
        <v>8</v>
      </c>
      <c r="D94" s="1">
        <v>0</v>
      </c>
      <c r="E94" s="1">
        <v>2</v>
      </c>
      <c r="F94" s="1">
        <f t="shared" si="3"/>
        <v>10</v>
      </c>
      <c r="G94" s="1" t="s">
        <v>428</v>
      </c>
    </row>
    <row r="95" spans="1:7" ht="15">
      <c r="A95" s="1" t="s">
        <v>444</v>
      </c>
      <c r="C95" s="1">
        <v>3</v>
      </c>
      <c r="D95" s="1">
        <v>0</v>
      </c>
      <c r="E95" s="1">
        <v>0</v>
      </c>
      <c r="F95" s="1">
        <f t="shared" si="3"/>
        <v>3</v>
      </c>
      <c r="G95" s="1" t="s">
        <v>429</v>
      </c>
    </row>
    <row r="96" spans="1:7" ht="15">
      <c r="A96" s="1" t="s">
        <v>274</v>
      </c>
      <c r="C96" s="1">
        <v>1</v>
      </c>
      <c r="D96" s="1">
        <v>0</v>
      </c>
      <c r="E96" s="1">
        <v>0</v>
      </c>
      <c r="F96" s="1">
        <f t="shared" si="3"/>
        <v>1</v>
      </c>
      <c r="G96" s="1" t="s">
        <v>505</v>
      </c>
    </row>
    <row r="97" spans="1:7" ht="15">
      <c r="A97" s="1" t="s">
        <v>523</v>
      </c>
      <c r="C97" s="1">
        <v>0</v>
      </c>
      <c r="D97" s="1">
        <v>0</v>
      </c>
      <c r="E97" s="1">
        <v>0</v>
      </c>
      <c r="F97" s="1">
        <f t="shared" si="3"/>
        <v>0</v>
      </c>
      <c r="G97" s="1" t="s">
        <v>530</v>
      </c>
    </row>
    <row r="98" spans="1:7" ht="15">
      <c r="A98" s="1" t="s">
        <v>500</v>
      </c>
      <c r="C98" s="1">
        <f>+SUM(C58:C64)</f>
        <v>48</v>
      </c>
      <c r="D98" s="1">
        <f>+SUM(D58:D64)+D67+D68</f>
        <v>136</v>
      </c>
      <c r="E98" s="1">
        <f>+SUM(E58:E64)+E67+E68</f>
        <v>160</v>
      </c>
      <c r="F98" s="1">
        <f t="shared" si="3"/>
        <v>344</v>
      </c>
      <c r="G98" s="1" t="s">
        <v>569</v>
      </c>
    </row>
    <row r="99" spans="1:7" ht="15">
      <c r="A99" s="1" t="s">
        <v>501</v>
      </c>
      <c r="C99" s="1">
        <f>+C63+SUM(C65:C69)+C70</f>
        <v>72</v>
      </c>
      <c r="D99" s="1">
        <f>+D63+SUM(D65:D69)+D70</f>
        <v>0</v>
      </c>
      <c r="E99" s="1">
        <f>+E63+SUM(E65:E69)+E70</f>
        <v>40</v>
      </c>
      <c r="F99" s="1">
        <f t="shared" si="3"/>
        <v>112</v>
      </c>
      <c r="G99" s="1" t="s">
        <v>570</v>
      </c>
    </row>
    <row r="100" spans="1:7" ht="15">
      <c r="A100" s="1" t="s">
        <v>568</v>
      </c>
      <c r="C100" s="1">
        <f>+C71+C72+C79</f>
        <v>80</v>
      </c>
      <c r="D100" s="1">
        <f>+D71+D72+D79</f>
        <v>32</v>
      </c>
      <c r="E100" s="1">
        <f>+E71+E72+E79</f>
        <v>8</v>
      </c>
      <c r="F100" s="1">
        <f t="shared" si="3"/>
        <v>120</v>
      </c>
      <c r="G100" s="1" t="s">
        <v>502</v>
      </c>
    </row>
    <row r="101" spans="1:6" ht="15">
      <c r="A101" s="1" t="s">
        <v>495</v>
      </c>
      <c r="C101" s="1">
        <f>+C81</f>
        <v>23</v>
      </c>
      <c r="D101" s="1">
        <f>+D81</f>
        <v>0</v>
      </c>
      <c r="E101" s="1">
        <f>+E81</f>
        <v>0</v>
      </c>
      <c r="F101" s="1">
        <f t="shared" si="3"/>
        <v>23</v>
      </c>
    </row>
    <row r="102" spans="1:7" ht="15">
      <c r="A102" s="1" t="s">
        <v>503</v>
      </c>
      <c r="C102" s="1">
        <f>+C53+C54+C55</f>
        <v>24</v>
      </c>
      <c r="D102" s="1">
        <f>+D53+D54+D55</f>
        <v>4</v>
      </c>
      <c r="E102" s="1">
        <f>+E53+E54+E55</f>
        <v>6</v>
      </c>
      <c r="F102" s="1">
        <f t="shared" si="3"/>
        <v>34</v>
      </c>
      <c r="G102" s="1" t="s">
        <v>506</v>
      </c>
    </row>
    <row r="103" spans="1:7" ht="15">
      <c r="A103" s="1" t="s">
        <v>504</v>
      </c>
      <c r="C103" s="1">
        <f>+C52</f>
        <v>24</v>
      </c>
      <c r="D103" s="1">
        <f>+D52-16</f>
        <v>32</v>
      </c>
      <c r="E103" s="1">
        <f>+E52-4</f>
        <v>61</v>
      </c>
      <c r="F103" s="1">
        <f t="shared" si="3"/>
        <v>117</v>
      </c>
      <c r="G103" s="1" t="s">
        <v>200</v>
      </c>
    </row>
    <row r="104" spans="1:7" ht="15">
      <c r="A104" s="1" t="s">
        <v>397</v>
      </c>
      <c r="C104" s="1">
        <f>+C49+C51+C57+C80+C86+C87+C88</f>
        <v>43</v>
      </c>
      <c r="D104" s="1">
        <f>+D49+D51+D57+D80+D86+D87+D88</f>
        <v>4</v>
      </c>
      <c r="E104" s="1">
        <f>+E49+E51+E57+E80+E86+E87+E88</f>
        <v>6</v>
      </c>
      <c r="F104" s="1">
        <f t="shared" si="3"/>
        <v>53</v>
      </c>
      <c r="G104" s="1" t="s">
        <v>509</v>
      </c>
    </row>
    <row r="105" spans="1:7" ht="15">
      <c r="A105" s="1" t="s">
        <v>278</v>
      </c>
      <c r="C105" s="1">
        <f>+$C$82+$C$83+$C$84+$C$89</f>
        <v>55</v>
      </c>
      <c r="D105" s="1">
        <f>+$D$82+$D$83</f>
        <v>2</v>
      </c>
      <c r="E105" s="1">
        <f>+$E$82+$E$83+$E$84</f>
        <v>7</v>
      </c>
      <c r="F105" s="1">
        <f t="shared" si="3"/>
        <v>64</v>
      </c>
      <c r="G105" s="1" t="s">
        <v>507</v>
      </c>
    </row>
    <row r="106" spans="1:7" ht="15">
      <c r="A106" s="1" t="s">
        <v>459</v>
      </c>
      <c r="C106" s="1">
        <f>+C56</f>
        <v>16</v>
      </c>
      <c r="D106" s="1">
        <f>+D56</f>
        <v>0</v>
      </c>
      <c r="E106" s="1">
        <f>+E56</f>
        <v>4</v>
      </c>
      <c r="F106" s="1">
        <f t="shared" si="3"/>
        <v>20</v>
      </c>
      <c r="G106" s="1" t="s">
        <v>508</v>
      </c>
    </row>
    <row r="107" spans="1:7" ht="15">
      <c r="A107" s="1" t="s">
        <v>280</v>
      </c>
      <c r="C107" s="1">
        <f>+C50+C73+C74+C75</f>
        <v>0</v>
      </c>
      <c r="D107" s="1">
        <f>+D50+D73+D74+D75</f>
        <v>72</v>
      </c>
      <c r="E107" s="1">
        <f>+E50+E73+E74+E75</f>
        <v>21</v>
      </c>
      <c r="F107" s="1">
        <f t="shared" si="3"/>
        <v>93</v>
      </c>
      <c r="G107" s="1" t="s">
        <v>535</v>
      </c>
    </row>
    <row r="108" spans="1:6" ht="15">
      <c r="A108" s="1" t="s">
        <v>281</v>
      </c>
      <c r="C108" s="1">
        <f>+C76+C91+C95</f>
        <v>17</v>
      </c>
      <c r="D108" s="1">
        <f>+D76+D91+D95</f>
        <v>0</v>
      </c>
      <c r="E108" s="1">
        <f>+E76+E91+E95</f>
        <v>2</v>
      </c>
      <c r="F108" s="1">
        <f t="shared" si="3"/>
        <v>19</v>
      </c>
    </row>
    <row r="109" spans="1:6" ht="15">
      <c r="A109" s="1" t="s">
        <v>282</v>
      </c>
      <c r="C109" s="1">
        <f>+$C$77+$C$92+C94</f>
        <v>18</v>
      </c>
      <c r="D109" s="1">
        <f>+$C$77+$C$92+D94</f>
        <v>10</v>
      </c>
      <c r="E109" s="1">
        <f>+$C$77+$C$92+E94</f>
        <v>12</v>
      </c>
      <c r="F109" s="1">
        <f t="shared" si="3"/>
        <v>40</v>
      </c>
    </row>
    <row r="110" spans="1:7" ht="15">
      <c r="A110" s="1" t="s">
        <v>283</v>
      </c>
      <c r="C110" s="1">
        <f>+C78+C90+C93</f>
        <v>32</v>
      </c>
      <c r="D110" s="1">
        <f>+$C$78+$C$96+$C$90+D93+D97</f>
        <v>9</v>
      </c>
      <c r="E110" s="1">
        <f>+$C$78+$C$96+$C$90+E93+E97</f>
        <v>15</v>
      </c>
      <c r="F110" s="1">
        <f t="shared" si="3"/>
        <v>56</v>
      </c>
      <c r="G110" s="1" t="s">
        <v>510</v>
      </c>
    </row>
    <row r="111" spans="1:6" ht="15">
      <c r="A111" s="1" t="s">
        <v>284</v>
      </c>
      <c r="C111" s="1">
        <f>+SUM(C98:C107)</f>
        <v>385</v>
      </c>
      <c r="D111" s="1">
        <f>+SUM(D98:D107)</f>
        <v>282</v>
      </c>
      <c r="E111" s="1">
        <f>+SUM(E98:E107)</f>
        <v>313</v>
      </c>
      <c r="F111" s="1">
        <f t="shared" si="3"/>
        <v>980</v>
      </c>
    </row>
    <row r="112" spans="1:6" ht="15">
      <c r="A112" s="1" t="s">
        <v>285</v>
      </c>
      <c r="C112" s="1">
        <f>+C108+C109+C110</f>
        <v>67</v>
      </c>
      <c r="D112" s="1">
        <f>+D108+D109+D110</f>
        <v>19</v>
      </c>
      <c r="E112" s="1">
        <f>+E108+E109+E110</f>
        <v>29</v>
      </c>
      <c r="F112" s="1">
        <f t="shared" si="3"/>
        <v>115</v>
      </c>
    </row>
    <row r="113" spans="1:6" ht="15">
      <c r="A113" s="1" t="s">
        <v>286</v>
      </c>
      <c r="C113" s="1">
        <f>+C111+C112</f>
        <v>452</v>
      </c>
      <c r="D113" s="1">
        <f>+D111+D112</f>
        <v>301</v>
      </c>
      <c r="E113" s="1">
        <f>+E111+E112</f>
        <v>342</v>
      </c>
      <c r="F113" s="1">
        <f t="shared" si="3"/>
        <v>1095</v>
      </c>
    </row>
    <row r="115" ht="15.75">
      <c r="A115" s="5" t="s">
        <v>370</v>
      </c>
    </row>
    <row r="116" ht="15">
      <c r="B116" s="1" t="s">
        <v>364</v>
      </c>
    </row>
    <row r="117" ht="15">
      <c r="A117" s="1" t="s">
        <v>365</v>
      </c>
    </row>
    <row r="118" ht="15">
      <c r="A118" s="1" t="s">
        <v>366</v>
      </c>
    </row>
    <row r="119" ht="15">
      <c r="A119" s="1" t="s">
        <v>367</v>
      </c>
    </row>
    <row r="120" ht="15">
      <c r="A120" s="1" t="s">
        <v>368</v>
      </c>
    </row>
    <row r="121" ht="15">
      <c r="A121" s="1" t="s">
        <v>369</v>
      </c>
    </row>
    <row r="122" ht="15">
      <c r="A122" s="1" t="s">
        <v>371</v>
      </c>
    </row>
    <row r="123" ht="15">
      <c r="A123" s="1" t="s">
        <v>372</v>
      </c>
    </row>
    <row r="124" ht="15">
      <c r="A124" s="1" t="s">
        <v>373</v>
      </c>
    </row>
    <row r="125" ht="15">
      <c r="A125" s="1" t="s">
        <v>374</v>
      </c>
    </row>
    <row r="126" ht="15">
      <c r="A126" s="1" t="s">
        <v>375</v>
      </c>
    </row>
    <row r="127" ht="15">
      <c r="A127" s="1" t="s">
        <v>376</v>
      </c>
    </row>
    <row r="128" ht="15">
      <c r="A128" s="1" t="s">
        <v>377</v>
      </c>
    </row>
  </sheetData>
  <printOptions/>
  <pageMargins left="0.5" right="0.5" top="0.5" bottom="0.5" header="0" footer="0"/>
  <pageSetup orientation="portrait" r:id="rId1"/>
  <headerFooter alignWithMargins="0">
    <oddHeader>&amp;C&amp;F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showOutlineSymbols="0" zoomScale="87" zoomScaleNormal="87" workbookViewId="0" topLeftCell="A1">
      <selection activeCell="A47" sqref="A47"/>
    </sheetView>
  </sheetViews>
  <sheetFormatPr defaultColWidth="9.77734375" defaultRowHeight="15"/>
  <cols>
    <col min="1" max="1" width="14.77734375" style="1" customWidth="1"/>
    <col min="2" max="2" width="16.77734375" style="1" customWidth="1"/>
    <col min="3" max="3" width="8.77734375" style="1" customWidth="1"/>
    <col min="4" max="4" width="9.77734375" style="1" customWidth="1"/>
    <col min="5" max="5" width="16.77734375" style="1" customWidth="1"/>
    <col min="6" max="8" width="18.77734375" style="1" customWidth="1"/>
    <col min="9" max="9" width="9.77734375" style="1" customWidth="1"/>
    <col min="10" max="10" width="8.77734375" style="1" customWidth="1"/>
    <col min="11" max="11" width="9.77734375" style="1" customWidth="1"/>
    <col min="12" max="12" width="10.77734375" style="1" customWidth="1"/>
    <col min="13" max="13" width="11.77734375" style="1" customWidth="1"/>
    <col min="14" max="14" width="20.77734375" style="1" customWidth="1"/>
    <col min="15" max="15" width="9.77734375" style="1" customWidth="1"/>
    <col min="16" max="16384" width="9.77734375" style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4" ht="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5">
      <c r="A3" s="1" t="s">
        <v>15</v>
      </c>
      <c r="B3" s="1" t="s">
        <v>28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20</v>
      </c>
      <c r="H3" s="1" t="s">
        <v>29</v>
      </c>
      <c r="I3" s="1" t="s">
        <v>30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</row>
    <row r="4" spans="1:15" ht="15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287</v>
      </c>
      <c r="I4" s="1" t="s">
        <v>36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</row>
    <row r="5" spans="1:14" ht="15">
      <c r="A5" s="1" t="s">
        <v>288</v>
      </c>
      <c r="B5" s="1" t="s">
        <v>43</v>
      </c>
      <c r="C5" s="1" t="s">
        <v>33</v>
      </c>
      <c r="D5" s="1" t="s">
        <v>34</v>
      </c>
      <c r="E5" s="1" t="s">
        <v>44</v>
      </c>
      <c r="F5" s="1" t="s">
        <v>289</v>
      </c>
      <c r="I5" s="1" t="s">
        <v>45</v>
      </c>
      <c r="J5" s="1" t="s">
        <v>46</v>
      </c>
      <c r="K5" s="1" t="s">
        <v>47</v>
      </c>
      <c r="L5" s="1" t="s">
        <v>39</v>
      </c>
      <c r="M5" s="1" t="s">
        <v>26</v>
      </c>
      <c r="N5" s="1" t="s">
        <v>48</v>
      </c>
    </row>
    <row r="6" spans="1:13" ht="15">
      <c r="A6" s="1" t="s">
        <v>31</v>
      </c>
      <c r="B6" s="1" t="s">
        <v>49</v>
      </c>
      <c r="C6" s="1" t="s">
        <v>33</v>
      </c>
      <c r="D6" s="1" t="s">
        <v>18</v>
      </c>
      <c r="E6" s="1" t="s">
        <v>50</v>
      </c>
      <c r="F6" s="1" t="s">
        <v>51</v>
      </c>
      <c r="G6" s="1" t="s">
        <v>52</v>
      </c>
      <c r="I6" s="1" t="s">
        <v>53</v>
      </c>
      <c r="L6" s="1" t="s">
        <v>39</v>
      </c>
      <c r="M6" s="1" t="s">
        <v>26</v>
      </c>
    </row>
    <row r="7" spans="1:13" ht="15">
      <c r="A7" s="1" t="s">
        <v>54</v>
      </c>
      <c r="B7" s="1" t="s">
        <v>55</v>
      </c>
      <c r="C7" s="1" t="s">
        <v>33</v>
      </c>
      <c r="D7" s="1" t="s">
        <v>18</v>
      </c>
      <c r="E7" s="1" t="s">
        <v>56</v>
      </c>
      <c r="F7" s="1" t="s">
        <v>51</v>
      </c>
      <c r="G7" s="1" t="s">
        <v>52</v>
      </c>
      <c r="I7" s="1" t="s">
        <v>57</v>
      </c>
      <c r="J7" s="1" t="s">
        <v>23</v>
      </c>
      <c r="K7" s="1" t="s">
        <v>24</v>
      </c>
      <c r="L7" s="1" t="s">
        <v>25</v>
      </c>
      <c r="M7" s="1" t="s">
        <v>58</v>
      </c>
    </row>
    <row r="8" spans="1:13" ht="15">
      <c r="A8" s="1" t="s">
        <v>54</v>
      </c>
      <c r="B8" s="1" t="s">
        <v>59</v>
      </c>
      <c r="C8" s="1" t="s">
        <v>33</v>
      </c>
      <c r="D8" s="1" t="s">
        <v>18</v>
      </c>
      <c r="E8" s="1" t="s">
        <v>56</v>
      </c>
      <c r="F8" s="1" t="s">
        <v>287</v>
      </c>
      <c r="I8" s="1" t="s">
        <v>60</v>
      </c>
      <c r="J8" s="1" t="s">
        <v>23</v>
      </c>
      <c r="K8" s="1" t="s">
        <v>24</v>
      </c>
      <c r="L8" s="1" t="s">
        <v>25</v>
      </c>
      <c r="M8" s="1" t="s">
        <v>58</v>
      </c>
    </row>
    <row r="9" spans="1:13" ht="15">
      <c r="A9" s="1" t="s">
        <v>54</v>
      </c>
      <c r="B9" s="1" t="s">
        <v>61</v>
      </c>
      <c r="C9" s="1" t="s">
        <v>33</v>
      </c>
      <c r="D9" s="1" t="s">
        <v>18</v>
      </c>
      <c r="E9" s="1" t="s">
        <v>56</v>
      </c>
      <c r="F9" s="1" t="s">
        <v>51</v>
      </c>
      <c r="G9" s="1" t="s">
        <v>52</v>
      </c>
      <c r="I9" s="1" t="s">
        <v>62</v>
      </c>
      <c r="J9" s="1" t="s">
        <v>23</v>
      </c>
      <c r="K9" s="1" t="s">
        <v>24</v>
      </c>
      <c r="L9" s="1" t="s">
        <v>25</v>
      </c>
      <c r="M9" s="1" t="s">
        <v>58</v>
      </c>
    </row>
    <row r="10" spans="1:15" ht="15">
      <c r="A10" s="1" t="s">
        <v>32</v>
      </c>
      <c r="B10" s="1" t="s">
        <v>63</v>
      </c>
      <c r="C10" s="1" t="s">
        <v>17</v>
      </c>
      <c r="D10" s="1" t="s">
        <v>64</v>
      </c>
      <c r="E10" s="1" t="s">
        <v>65</v>
      </c>
      <c r="F10" s="1" t="s">
        <v>290</v>
      </c>
      <c r="G10" s="1" t="s">
        <v>290</v>
      </c>
      <c r="H10" s="1" t="s">
        <v>291</v>
      </c>
      <c r="I10" s="1" t="s">
        <v>66</v>
      </c>
      <c r="J10" s="1" t="s">
        <v>67</v>
      </c>
      <c r="K10" s="1" t="s">
        <v>68</v>
      </c>
      <c r="L10" s="1" t="s">
        <v>25</v>
      </c>
      <c r="M10" s="1" t="s">
        <v>26</v>
      </c>
      <c r="N10" s="1" t="s">
        <v>69</v>
      </c>
      <c r="O10" s="1" t="s">
        <v>42</v>
      </c>
    </row>
    <row r="11" spans="1:14" ht="15">
      <c r="A11" s="1" t="s">
        <v>32</v>
      </c>
      <c r="B11" s="1" t="s">
        <v>70</v>
      </c>
      <c r="C11" s="1" t="s">
        <v>17</v>
      </c>
      <c r="D11" s="1" t="s">
        <v>64</v>
      </c>
      <c r="E11" s="1" t="s">
        <v>71</v>
      </c>
      <c r="F11" s="1" t="s">
        <v>20</v>
      </c>
      <c r="G11" s="1" t="s">
        <v>20</v>
      </c>
      <c r="H11" s="1" t="s">
        <v>21</v>
      </c>
      <c r="I11" s="1" t="s">
        <v>72</v>
      </c>
      <c r="J11" s="1" t="s">
        <v>73</v>
      </c>
      <c r="K11" s="1" t="s">
        <v>74</v>
      </c>
      <c r="L11" s="1" t="s">
        <v>25</v>
      </c>
      <c r="M11" s="1" t="s">
        <v>75</v>
      </c>
      <c r="N11" s="1" t="s">
        <v>76</v>
      </c>
    </row>
    <row r="12" spans="1:15" ht="15">
      <c r="A12" s="1" t="s">
        <v>32</v>
      </c>
      <c r="B12" s="1" t="s">
        <v>77</v>
      </c>
      <c r="C12" s="1" t="s">
        <v>17</v>
      </c>
      <c r="D12" s="1" t="s">
        <v>64</v>
      </c>
      <c r="E12" s="1" t="s">
        <v>65</v>
      </c>
      <c r="F12" s="1" t="s">
        <v>292</v>
      </c>
      <c r="G12" s="1" t="s">
        <v>293</v>
      </c>
      <c r="H12" s="1" t="s">
        <v>294</v>
      </c>
      <c r="I12" s="1" t="s">
        <v>295</v>
      </c>
      <c r="J12" s="1" t="s">
        <v>67</v>
      </c>
      <c r="K12" s="1" t="s">
        <v>68</v>
      </c>
      <c r="L12" s="1" t="s">
        <v>25</v>
      </c>
      <c r="M12" s="1" t="s">
        <v>26</v>
      </c>
      <c r="N12" s="1" t="s">
        <v>69</v>
      </c>
      <c r="O12" s="1" t="s">
        <v>42</v>
      </c>
    </row>
    <row r="13" spans="1:14" ht="15">
      <c r="A13" s="1" t="s">
        <v>79</v>
      </c>
      <c r="B13" s="1" t="s">
        <v>80</v>
      </c>
      <c r="C13" s="1" t="s">
        <v>17</v>
      </c>
      <c r="D13" s="1" t="s">
        <v>18</v>
      </c>
      <c r="E13" s="1" t="s">
        <v>81</v>
      </c>
      <c r="F13" s="1" t="s">
        <v>20</v>
      </c>
      <c r="G13" s="1" t="s">
        <v>20</v>
      </c>
      <c r="H13" s="1" t="s">
        <v>296</v>
      </c>
      <c r="I13" s="1" t="s">
        <v>82</v>
      </c>
      <c r="J13" s="1" t="s">
        <v>23</v>
      </c>
      <c r="K13" s="1" t="s">
        <v>24</v>
      </c>
      <c r="L13" s="1" t="s">
        <v>25</v>
      </c>
      <c r="N13" s="1" t="s">
        <v>27</v>
      </c>
    </row>
    <row r="14" spans="1:14" ht="15">
      <c r="A14" s="1" t="s">
        <v>79</v>
      </c>
      <c r="B14" s="1" t="s">
        <v>83</v>
      </c>
      <c r="C14" s="1" t="s">
        <v>17</v>
      </c>
      <c r="D14" s="1" t="s">
        <v>18</v>
      </c>
      <c r="E14" s="1" t="s">
        <v>81</v>
      </c>
      <c r="F14" s="1" t="s">
        <v>84</v>
      </c>
      <c r="G14" s="1" t="s">
        <v>84</v>
      </c>
      <c r="I14" s="1" t="s">
        <v>85</v>
      </c>
      <c r="J14" s="1" t="s">
        <v>23</v>
      </c>
      <c r="K14" s="1" t="s">
        <v>24</v>
      </c>
      <c r="L14" s="1" t="s">
        <v>25</v>
      </c>
      <c r="N14" s="1" t="s">
        <v>86</v>
      </c>
    </row>
    <row r="15" spans="1:14" ht="15">
      <c r="A15" s="1" t="s">
        <v>79</v>
      </c>
      <c r="B15" s="1" t="s">
        <v>87</v>
      </c>
      <c r="C15" s="1" t="s">
        <v>17</v>
      </c>
      <c r="D15" s="1" t="s">
        <v>18</v>
      </c>
      <c r="E15" s="1" t="s">
        <v>81</v>
      </c>
      <c r="F15" s="1" t="s">
        <v>297</v>
      </c>
      <c r="G15" s="1" t="s">
        <v>297</v>
      </c>
      <c r="H15" s="1" t="s">
        <v>298</v>
      </c>
      <c r="I15" s="1" t="s">
        <v>88</v>
      </c>
      <c r="J15" s="1" t="s">
        <v>23</v>
      </c>
      <c r="K15" s="1" t="s">
        <v>24</v>
      </c>
      <c r="L15" s="1" t="s">
        <v>25</v>
      </c>
      <c r="N15" s="1" t="s">
        <v>86</v>
      </c>
    </row>
    <row r="16" spans="1:13" ht="15">
      <c r="A16" s="1" t="s">
        <v>49</v>
      </c>
      <c r="B16" s="1" t="s">
        <v>89</v>
      </c>
      <c r="C16" s="1" t="s">
        <v>17</v>
      </c>
      <c r="D16" s="1" t="s">
        <v>64</v>
      </c>
      <c r="E16" s="1" t="s">
        <v>90</v>
      </c>
      <c r="F16" s="1" t="s">
        <v>299</v>
      </c>
      <c r="G16" s="1" t="s">
        <v>299</v>
      </c>
      <c r="I16" s="1" t="s">
        <v>91</v>
      </c>
      <c r="J16" s="1" t="s">
        <v>92</v>
      </c>
      <c r="K16" s="1" t="s">
        <v>93</v>
      </c>
      <c r="L16" s="1" t="s">
        <v>25</v>
      </c>
      <c r="M16" s="1" t="s">
        <v>26</v>
      </c>
    </row>
    <row r="17" spans="1:14" ht="15">
      <c r="A17" s="1" t="s">
        <v>49</v>
      </c>
      <c r="B17" s="1" t="s">
        <v>94</v>
      </c>
      <c r="C17" s="1" t="s">
        <v>17</v>
      </c>
      <c r="D17" s="1" t="s">
        <v>64</v>
      </c>
      <c r="E17" s="1" t="s">
        <v>90</v>
      </c>
      <c r="F17" s="1" t="s">
        <v>300</v>
      </c>
      <c r="G17" s="1" t="s">
        <v>300</v>
      </c>
      <c r="H17" s="1" t="s">
        <v>301</v>
      </c>
      <c r="I17" s="1" t="s">
        <v>95</v>
      </c>
      <c r="J17" s="1" t="s">
        <v>92</v>
      </c>
      <c r="K17" s="1" t="s">
        <v>93</v>
      </c>
      <c r="L17" s="1" t="s">
        <v>25</v>
      </c>
      <c r="M17" s="1" t="s">
        <v>26</v>
      </c>
      <c r="N17" s="1" t="s">
        <v>27</v>
      </c>
    </row>
    <row r="18" spans="1:9" ht="15">
      <c r="A18" s="1" t="s">
        <v>49</v>
      </c>
      <c r="B18" s="1" t="s">
        <v>96</v>
      </c>
      <c r="C18" s="1" t="s">
        <v>17</v>
      </c>
      <c r="D18" s="1" t="s">
        <v>64</v>
      </c>
      <c r="E18" s="1" t="s">
        <v>97</v>
      </c>
      <c r="F18" s="1" t="s">
        <v>302</v>
      </c>
      <c r="G18" s="1" t="s">
        <v>303</v>
      </c>
      <c r="I18" s="1" t="s">
        <v>98</v>
      </c>
    </row>
    <row r="19" spans="1:14" ht="15">
      <c r="A19" s="1" t="s">
        <v>55</v>
      </c>
      <c r="B19" s="1" t="s">
        <v>99</v>
      </c>
      <c r="C19" s="1" t="s">
        <v>100</v>
      </c>
      <c r="D19" s="1" t="s">
        <v>18</v>
      </c>
      <c r="E19" s="1" t="s">
        <v>56</v>
      </c>
      <c r="F19" s="1" t="s">
        <v>101</v>
      </c>
      <c r="G19" s="1" t="s">
        <v>101</v>
      </c>
      <c r="H19" s="1" t="s">
        <v>102</v>
      </c>
      <c r="I19" s="1" t="s">
        <v>103</v>
      </c>
      <c r="L19" s="1" t="s">
        <v>25</v>
      </c>
      <c r="M19" s="1" t="s">
        <v>58</v>
      </c>
      <c r="N19" s="1" t="s">
        <v>104</v>
      </c>
    </row>
    <row r="20" spans="1:14" ht="15">
      <c r="A20" s="1" t="s">
        <v>55</v>
      </c>
      <c r="B20" s="1" t="s">
        <v>105</v>
      </c>
      <c r="C20" s="1" t="s">
        <v>100</v>
      </c>
      <c r="D20" s="1" t="s">
        <v>18</v>
      </c>
      <c r="E20" s="1" t="s">
        <v>56</v>
      </c>
      <c r="F20" s="1" t="s">
        <v>101</v>
      </c>
      <c r="G20" s="1" t="s">
        <v>101</v>
      </c>
      <c r="H20" s="1" t="s">
        <v>102</v>
      </c>
      <c r="I20" s="1" t="s">
        <v>106</v>
      </c>
      <c r="L20" s="1" t="s">
        <v>25</v>
      </c>
      <c r="M20" s="1" t="s">
        <v>58</v>
      </c>
      <c r="N20" s="1" t="s">
        <v>104</v>
      </c>
    </row>
    <row r="21" spans="1:14" ht="15">
      <c r="A21" s="1" t="s">
        <v>55</v>
      </c>
      <c r="B21" s="1" t="s">
        <v>107</v>
      </c>
      <c r="C21" s="1" t="s">
        <v>100</v>
      </c>
      <c r="D21" s="1" t="s">
        <v>18</v>
      </c>
      <c r="E21" s="1" t="s">
        <v>56</v>
      </c>
      <c r="F21" s="1" t="s">
        <v>108</v>
      </c>
      <c r="G21" s="1" t="s">
        <v>108</v>
      </c>
      <c r="H21" s="1" t="s">
        <v>102</v>
      </c>
      <c r="I21" s="1" t="s">
        <v>109</v>
      </c>
      <c r="L21" s="1" t="s">
        <v>25</v>
      </c>
      <c r="M21" s="1" t="s">
        <v>58</v>
      </c>
      <c r="N21" s="1" t="s">
        <v>104</v>
      </c>
    </row>
    <row r="22" spans="1:13" ht="15">
      <c r="A22" s="1" t="s">
        <v>59</v>
      </c>
      <c r="B22" s="1" t="s">
        <v>111</v>
      </c>
      <c r="C22" s="1" t="s">
        <v>17</v>
      </c>
      <c r="D22" s="1" t="s">
        <v>34</v>
      </c>
      <c r="E22" s="1" t="s">
        <v>112</v>
      </c>
      <c r="F22" s="1" t="s">
        <v>304</v>
      </c>
      <c r="G22" s="1" t="s">
        <v>304</v>
      </c>
      <c r="H22" s="1" t="s">
        <v>305</v>
      </c>
      <c r="I22" s="1" t="s">
        <v>113</v>
      </c>
      <c r="J22" s="1" t="s">
        <v>114</v>
      </c>
      <c r="K22" s="1" t="s">
        <v>115</v>
      </c>
      <c r="L22" s="1" t="s">
        <v>25</v>
      </c>
      <c r="M22" s="1" t="s">
        <v>75</v>
      </c>
    </row>
    <row r="23" spans="1:13" ht="15">
      <c r="A23" s="1" t="s">
        <v>59</v>
      </c>
      <c r="B23" s="1" t="s">
        <v>116</v>
      </c>
      <c r="C23" s="1" t="s">
        <v>17</v>
      </c>
      <c r="D23" s="1" t="s">
        <v>34</v>
      </c>
      <c r="E23" s="1" t="s">
        <v>117</v>
      </c>
      <c r="F23" s="1" t="s">
        <v>299</v>
      </c>
      <c r="G23" s="1" t="s">
        <v>299</v>
      </c>
      <c r="I23" s="1" t="s">
        <v>119</v>
      </c>
      <c r="L23" s="1" t="s">
        <v>25</v>
      </c>
      <c r="M23" s="1" t="s">
        <v>75</v>
      </c>
    </row>
    <row r="24" spans="1:14" ht="15">
      <c r="A24" s="1" t="s">
        <v>59</v>
      </c>
      <c r="B24" s="1" t="s">
        <v>120</v>
      </c>
      <c r="C24" s="1" t="s">
        <v>17</v>
      </c>
      <c r="D24" s="1" t="s">
        <v>34</v>
      </c>
      <c r="E24" s="1" t="s">
        <v>117</v>
      </c>
      <c r="F24" s="1" t="s">
        <v>20</v>
      </c>
      <c r="G24" s="1" t="s">
        <v>20</v>
      </c>
      <c r="H24" s="1" t="s">
        <v>21</v>
      </c>
      <c r="I24" s="1" t="s">
        <v>121</v>
      </c>
      <c r="L24" s="1" t="s">
        <v>25</v>
      </c>
      <c r="M24" s="1" t="s">
        <v>75</v>
      </c>
      <c r="N24" s="1" t="s">
        <v>27</v>
      </c>
    </row>
    <row r="25" spans="1:14" ht="15">
      <c r="A25" s="1" t="s">
        <v>61</v>
      </c>
      <c r="B25" s="1" t="s">
        <v>122</v>
      </c>
      <c r="C25" s="1" t="s">
        <v>17</v>
      </c>
      <c r="D25" s="1" t="s">
        <v>34</v>
      </c>
      <c r="E25" s="1" t="s">
        <v>123</v>
      </c>
      <c r="F25" s="1" t="s">
        <v>306</v>
      </c>
      <c r="G25" s="1" t="s">
        <v>307</v>
      </c>
      <c r="H25" s="1" t="s">
        <v>308</v>
      </c>
      <c r="I25" s="1" t="s">
        <v>124</v>
      </c>
      <c r="J25" s="1" t="s">
        <v>125</v>
      </c>
      <c r="K25" s="1" t="s">
        <v>126</v>
      </c>
      <c r="L25" s="1" t="s">
        <v>25</v>
      </c>
      <c r="M25" s="1" t="s">
        <v>75</v>
      </c>
      <c r="N25" s="1" t="s">
        <v>127</v>
      </c>
    </row>
    <row r="26" spans="1:13" ht="15">
      <c r="A26" s="1" t="s">
        <v>61</v>
      </c>
      <c r="B26" s="1" t="s">
        <v>128</v>
      </c>
      <c r="C26" s="1" t="s">
        <v>17</v>
      </c>
      <c r="D26" s="1" t="s">
        <v>34</v>
      </c>
      <c r="E26" s="1" t="s">
        <v>117</v>
      </c>
      <c r="F26" s="1" t="s">
        <v>299</v>
      </c>
      <c r="G26" s="1" t="s">
        <v>299</v>
      </c>
      <c r="I26" s="1" t="s">
        <v>129</v>
      </c>
      <c r="L26" s="1" t="s">
        <v>25</v>
      </c>
      <c r="M26" s="1" t="s">
        <v>75</v>
      </c>
    </row>
    <row r="27" spans="1:14" ht="15">
      <c r="A27" s="1" t="s">
        <v>61</v>
      </c>
      <c r="B27" s="1" t="s">
        <v>130</v>
      </c>
      <c r="C27" s="1" t="s">
        <v>17</v>
      </c>
      <c r="D27" s="1" t="s">
        <v>34</v>
      </c>
      <c r="E27" s="1" t="s">
        <v>117</v>
      </c>
      <c r="F27" s="1" t="s">
        <v>20</v>
      </c>
      <c r="G27" s="1" t="s">
        <v>20</v>
      </c>
      <c r="H27" s="1" t="s">
        <v>21</v>
      </c>
      <c r="I27" s="1" t="s">
        <v>131</v>
      </c>
      <c r="L27" s="1" t="s">
        <v>25</v>
      </c>
      <c r="M27" s="1" t="s">
        <v>75</v>
      </c>
      <c r="N27" s="1" t="s">
        <v>27</v>
      </c>
    </row>
    <row r="28" spans="1:13" ht="15">
      <c r="A28" s="1" t="s">
        <v>63</v>
      </c>
      <c r="B28" s="1" t="s">
        <v>132</v>
      </c>
      <c r="C28" s="1" t="s">
        <v>133</v>
      </c>
      <c r="D28" s="1" t="s">
        <v>64</v>
      </c>
      <c r="E28" s="1" t="s">
        <v>134</v>
      </c>
      <c r="F28" s="1" t="s">
        <v>118</v>
      </c>
      <c r="G28" s="1" t="s">
        <v>118</v>
      </c>
      <c r="I28" s="1" t="s">
        <v>135</v>
      </c>
      <c r="J28" s="1" t="s">
        <v>136</v>
      </c>
      <c r="K28" s="1" t="s">
        <v>137</v>
      </c>
      <c r="L28" s="1" t="s">
        <v>25</v>
      </c>
      <c r="M28" s="1" t="s">
        <v>40</v>
      </c>
    </row>
    <row r="29" spans="1:14" ht="15">
      <c r="A29" s="1" t="s">
        <v>63</v>
      </c>
      <c r="B29" s="1" t="s">
        <v>138</v>
      </c>
      <c r="C29" s="1" t="s">
        <v>133</v>
      </c>
      <c r="D29" s="1" t="s">
        <v>64</v>
      </c>
      <c r="E29" s="1" t="s">
        <v>134</v>
      </c>
      <c r="F29" s="1" t="s">
        <v>52</v>
      </c>
      <c r="G29" s="1" t="s">
        <v>52</v>
      </c>
      <c r="I29" s="1" t="s">
        <v>139</v>
      </c>
      <c r="J29" s="1" t="s">
        <v>136</v>
      </c>
      <c r="K29" s="1" t="s">
        <v>137</v>
      </c>
      <c r="L29" s="1" t="s">
        <v>25</v>
      </c>
      <c r="M29" s="1" t="s">
        <v>40</v>
      </c>
      <c r="N29" s="1" t="s">
        <v>140</v>
      </c>
    </row>
    <row r="30" spans="1:13" ht="15">
      <c r="A30" s="1" t="s">
        <v>63</v>
      </c>
      <c r="B30" s="1" t="s">
        <v>141</v>
      </c>
      <c r="C30" s="1" t="s">
        <v>133</v>
      </c>
      <c r="D30" s="1" t="s">
        <v>64</v>
      </c>
      <c r="E30" s="1" t="s">
        <v>142</v>
      </c>
      <c r="F30" s="1" t="s">
        <v>118</v>
      </c>
      <c r="G30" s="1" t="s">
        <v>118</v>
      </c>
      <c r="I30" s="1" t="s">
        <v>143</v>
      </c>
      <c r="J30" s="1" t="s">
        <v>144</v>
      </c>
      <c r="K30" s="1" t="s">
        <v>145</v>
      </c>
      <c r="L30" s="1" t="s">
        <v>25</v>
      </c>
      <c r="M30" s="1" t="s">
        <v>75</v>
      </c>
    </row>
    <row r="31" spans="1:9" ht="15">
      <c r="A31" s="1" t="s">
        <v>146</v>
      </c>
      <c r="B31" s="1" t="s">
        <v>147</v>
      </c>
      <c r="C31" s="1" t="s">
        <v>148</v>
      </c>
      <c r="D31" s="1" t="s">
        <v>18</v>
      </c>
      <c r="E31" s="1" t="s">
        <v>81</v>
      </c>
      <c r="F31" s="1" t="s">
        <v>149</v>
      </c>
      <c r="I31" s="1" t="s">
        <v>150</v>
      </c>
    </row>
    <row r="32" spans="1:9" ht="15">
      <c r="A32" s="1" t="s">
        <v>146</v>
      </c>
      <c r="B32" s="1" t="s">
        <v>151</v>
      </c>
      <c r="C32" s="1" t="s">
        <v>148</v>
      </c>
      <c r="D32" s="1" t="s">
        <v>18</v>
      </c>
      <c r="E32" s="1" t="s">
        <v>152</v>
      </c>
      <c r="F32" s="1" t="s">
        <v>153</v>
      </c>
      <c r="G32" s="1" t="s">
        <v>154</v>
      </c>
      <c r="I32" s="1" t="s">
        <v>156</v>
      </c>
    </row>
    <row r="33" spans="1:9" ht="15">
      <c r="A33" s="1" t="s">
        <v>146</v>
      </c>
      <c r="B33" s="1" t="s">
        <v>157</v>
      </c>
      <c r="C33" s="1" t="s">
        <v>158</v>
      </c>
      <c r="D33" s="1" t="s">
        <v>64</v>
      </c>
      <c r="E33" s="1" t="s">
        <v>134</v>
      </c>
      <c r="F33" s="1" t="s">
        <v>309</v>
      </c>
      <c r="G33" s="1" t="s">
        <v>310</v>
      </c>
      <c r="H33" s="1" t="s">
        <v>311</v>
      </c>
      <c r="I33" s="1" t="s">
        <v>159</v>
      </c>
    </row>
    <row r="34" spans="1:9" ht="15">
      <c r="A34" s="1" t="s">
        <v>146</v>
      </c>
      <c r="B34" s="1" t="s">
        <v>160</v>
      </c>
      <c r="C34" s="1" t="s">
        <v>161</v>
      </c>
      <c r="D34" s="1" t="s">
        <v>34</v>
      </c>
      <c r="F34" s="1" t="s">
        <v>162</v>
      </c>
      <c r="G34" s="1" t="s">
        <v>162</v>
      </c>
      <c r="H34" s="1" t="s">
        <v>312</v>
      </c>
      <c r="I34" s="1" t="s">
        <v>163</v>
      </c>
    </row>
    <row r="35" spans="1:9" ht="15">
      <c r="A35" s="1" t="s">
        <v>146</v>
      </c>
      <c r="B35" s="1" t="s">
        <v>164</v>
      </c>
      <c r="C35" s="1" t="s">
        <v>117</v>
      </c>
      <c r="D35" s="1" t="s">
        <v>313</v>
      </c>
      <c r="E35" s="1" t="s">
        <v>314</v>
      </c>
      <c r="F35" s="1" t="s">
        <v>117</v>
      </c>
      <c r="I35" s="1" t="s">
        <v>165</v>
      </c>
    </row>
    <row r="36" spans="1:9" ht="15">
      <c r="A36" s="1" t="s">
        <v>146</v>
      </c>
      <c r="B36" s="1" t="s">
        <v>166</v>
      </c>
      <c r="C36" s="1" t="s">
        <v>315</v>
      </c>
      <c r="D36" s="1" t="s">
        <v>64</v>
      </c>
      <c r="E36" s="1" t="s">
        <v>168</v>
      </c>
      <c r="F36" s="1" t="s">
        <v>316</v>
      </c>
      <c r="G36" s="1" t="s">
        <v>317</v>
      </c>
      <c r="H36" s="1" t="s">
        <v>318</v>
      </c>
      <c r="I36" s="1" t="s">
        <v>169</v>
      </c>
    </row>
    <row r="37" spans="1:9" ht="15">
      <c r="A37" s="1" t="s">
        <v>146</v>
      </c>
      <c r="B37" s="1" t="s">
        <v>170</v>
      </c>
      <c r="C37" s="1" t="s">
        <v>171</v>
      </c>
      <c r="D37" s="1" t="s">
        <v>64</v>
      </c>
      <c r="E37" s="1" t="s">
        <v>65</v>
      </c>
      <c r="F37" s="1" t="s">
        <v>172</v>
      </c>
      <c r="G37" s="1" t="s">
        <v>173</v>
      </c>
      <c r="H37" s="1" t="s">
        <v>174</v>
      </c>
      <c r="I37" s="1" t="s">
        <v>175</v>
      </c>
    </row>
    <row r="38" spans="1:9" ht="15">
      <c r="A38" s="1" t="s">
        <v>146</v>
      </c>
      <c r="B38" s="1" t="s">
        <v>176</v>
      </c>
      <c r="C38" s="1" t="s">
        <v>161</v>
      </c>
      <c r="F38" s="1" t="s">
        <v>162</v>
      </c>
      <c r="G38" s="1" t="s">
        <v>162</v>
      </c>
      <c r="H38" s="1" t="s">
        <v>312</v>
      </c>
      <c r="I38" s="1" t="s">
        <v>177</v>
      </c>
    </row>
    <row r="39" spans="1:9" ht="15">
      <c r="A39" s="1" t="s">
        <v>146</v>
      </c>
      <c r="B39" s="1" t="s">
        <v>178</v>
      </c>
      <c r="C39" s="1" t="s">
        <v>161</v>
      </c>
      <c r="F39" s="1" t="s">
        <v>179</v>
      </c>
      <c r="G39" s="1" t="s">
        <v>179</v>
      </c>
      <c r="H39" s="1" t="s">
        <v>180</v>
      </c>
      <c r="I39" s="1" t="s">
        <v>181</v>
      </c>
    </row>
    <row r="40" spans="1:9" ht="15">
      <c r="A40" s="1" t="s">
        <v>146</v>
      </c>
      <c r="B40" s="1" t="s">
        <v>182</v>
      </c>
      <c r="C40" s="1" t="s">
        <v>167</v>
      </c>
      <c r="D40" s="1" t="s">
        <v>18</v>
      </c>
      <c r="E40" s="1" t="s">
        <v>183</v>
      </c>
      <c r="F40" s="1" t="s">
        <v>319</v>
      </c>
      <c r="G40" s="1" t="s">
        <v>319</v>
      </c>
      <c r="H40" s="1" t="s">
        <v>312</v>
      </c>
      <c r="I40" s="1" t="s">
        <v>184</v>
      </c>
    </row>
    <row r="41" spans="1:9" ht="15">
      <c r="A41" s="1" t="s">
        <v>146</v>
      </c>
      <c r="B41" s="1" t="s">
        <v>185</v>
      </c>
      <c r="C41" s="1" t="s">
        <v>148</v>
      </c>
      <c r="D41" s="1" t="s">
        <v>117</v>
      </c>
      <c r="E41" s="1" t="s">
        <v>117</v>
      </c>
      <c r="F41" s="1" t="s">
        <v>186</v>
      </c>
      <c r="G41" s="1" t="s">
        <v>187</v>
      </c>
      <c r="I41" s="1" t="s">
        <v>117</v>
      </c>
    </row>
    <row r="42" spans="1:7" ht="15">
      <c r="A42" s="1" t="s">
        <v>189</v>
      </c>
      <c r="C42" s="1" t="s">
        <v>190</v>
      </c>
      <c r="D42" s="1" t="s">
        <v>110</v>
      </c>
      <c r="E42" s="1" t="s">
        <v>191</v>
      </c>
      <c r="F42" s="1" t="s">
        <v>192</v>
      </c>
      <c r="G42" s="1" t="s">
        <v>193</v>
      </c>
    </row>
    <row r="43" spans="1:8" ht="15">
      <c r="A43" s="1" t="s">
        <v>195</v>
      </c>
      <c r="C43" s="1">
        <v>0</v>
      </c>
      <c r="D43" s="1">
        <v>0</v>
      </c>
      <c r="E43" s="1">
        <v>1</v>
      </c>
      <c r="F43" s="1">
        <f>+$C$43+$D$43+$E$43</f>
        <v>1</v>
      </c>
      <c r="G43" s="1" t="s">
        <v>196</v>
      </c>
      <c r="H43" s="1" t="s">
        <v>194</v>
      </c>
    </row>
    <row r="44" spans="1:8" ht="15">
      <c r="A44" s="1" t="s">
        <v>198</v>
      </c>
      <c r="C44" s="1">
        <v>0</v>
      </c>
      <c r="D44" s="1">
        <v>40</v>
      </c>
      <c r="E44" s="1">
        <v>10</v>
      </c>
      <c r="F44" s="1">
        <f>+$C$44+$D$44+$E$44</f>
        <v>50</v>
      </c>
      <c r="H44" s="1" t="s">
        <v>197</v>
      </c>
    </row>
    <row r="45" spans="1:8" ht="15">
      <c r="A45" s="1" t="s">
        <v>200</v>
      </c>
      <c r="C45" s="1">
        <v>30</v>
      </c>
      <c r="D45" s="1">
        <v>50</v>
      </c>
      <c r="E45" s="1">
        <v>20</v>
      </c>
      <c r="F45" s="1">
        <f>+$C$45+$D$45+$E$45</f>
        <v>100</v>
      </c>
      <c r="G45" s="1" t="s">
        <v>201</v>
      </c>
      <c r="H45" s="1" t="s">
        <v>199</v>
      </c>
    </row>
    <row r="46" spans="1:8" ht="15">
      <c r="A46" s="1" t="s">
        <v>203</v>
      </c>
      <c r="C46" s="1">
        <v>20</v>
      </c>
      <c r="D46" s="1">
        <v>0</v>
      </c>
      <c r="E46" s="1">
        <v>2</v>
      </c>
      <c r="F46" s="1">
        <f>+$C$46+$D$46+$E$46</f>
        <v>22</v>
      </c>
      <c r="G46" s="1" t="s">
        <v>320</v>
      </c>
      <c r="H46" s="1" t="s">
        <v>202</v>
      </c>
    </row>
    <row r="47" spans="1:9" ht="15">
      <c r="A47" s="1" t="s">
        <v>321</v>
      </c>
      <c r="C47" s="1">
        <v>10</v>
      </c>
      <c r="D47" s="1">
        <v>0</v>
      </c>
      <c r="E47" s="1">
        <v>0</v>
      </c>
      <c r="F47" s="1">
        <f>+$C$47+$D$47+$E$47</f>
        <v>10</v>
      </c>
      <c r="G47" s="1" t="s">
        <v>322</v>
      </c>
      <c r="I47" s="1" t="s">
        <v>204</v>
      </c>
    </row>
    <row r="48" spans="1:9" ht="15">
      <c r="A48" s="1" t="s">
        <v>206</v>
      </c>
      <c r="C48" s="1">
        <v>6</v>
      </c>
      <c r="D48" s="1">
        <v>0</v>
      </c>
      <c r="E48" s="1">
        <v>0</v>
      </c>
      <c r="F48" s="1">
        <f>+$C$48+$D$48+$E$48</f>
        <v>6</v>
      </c>
      <c r="G48" s="1" t="s">
        <v>207</v>
      </c>
      <c r="I48" s="1" t="s">
        <v>205</v>
      </c>
    </row>
    <row r="49" spans="1:9" ht="15">
      <c r="A49" s="1" t="s">
        <v>209</v>
      </c>
      <c r="C49" s="1">
        <v>0</v>
      </c>
      <c r="D49" s="1">
        <v>20</v>
      </c>
      <c r="E49" s="1">
        <v>70</v>
      </c>
      <c r="F49" s="1">
        <f>+$C$49+$D$49+$E$49</f>
        <v>90</v>
      </c>
      <c r="G49" s="1" t="s">
        <v>210</v>
      </c>
      <c r="I49" s="1" t="s">
        <v>208</v>
      </c>
    </row>
    <row r="50" spans="1:8" ht="15">
      <c r="A50" s="1" t="s">
        <v>212</v>
      </c>
      <c r="C50" s="1">
        <v>0</v>
      </c>
      <c r="D50" s="1">
        <v>80</v>
      </c>
      <c r="E50" s="1">
        <v>100</v>
      </c>
      <c r="F50" s="1">
        <f>+$C$50+$D$50+$E$50</f>
        <v>180</v>
      </c>
      <c r="G50" s="1" t="s">
        <v>201</v>
      </c>
      <c r="H50" s="1" t="s">
        <v>211</v>
      </c>
    </row>
    <row r="51" spans="1:8" ht="15">
      <c r="A51" s="1" t="s">
        <v>214</v>
      </c>
      <c r="C51" s="1">
        <v>36</v>
      </c>
      <c r="D51" s="1">
        <v>0</v>
      </c>
      <c r="E51" s="1">
        <v>4</v>
      </c>
      <c r="F51" s="1">
        <f>+$C$51+$D$51+$E$51</f>
        <v>40</v>
      </c>
      <c r="H51" s="1" t="s">
        <v>213</v>
      </c>
    </row>
    <row r="52" spans="1:8" ht="15">
      <c r="A52" s="1" t="s">
        <v>216</v>
      </c>
      <c r="C52" s="1">
        <v>0</v>
      </c>
      <c r="D52" s="1">
        <v>0</v>
      </c>
      <c r="E52" s="1">
        <v>8</v>
      </c>
      <c r="F52" s="1">
        <f>+$C$52+$D$52+$E$52</f>
        <v>8</v>
      </c>
      <c r="H52" s="1" t="s">
        <v>215</v>
      </c>
    </row>
    <row r="53" spans="1:8" ht="15">
      <c r="A53" s="1" t="s">
        <v>217</v>
      </c>
      <c r="C53" s="1">
        <v>0</v>
      </c>
      <c r="D53" s="1">
        <v>0</v>
      </c>
      <c r="E53" s="1">
        <v>11</v>
      </c>
      <c r="F53" s="1">
        <f>+$C$53+$D$53+$E$53</f>
        <v>11</v>
      </c>
      <c r="H53" s="1" t="s">
        <v>323</v>
      </c>
    </row>
    <row r="54" spans="1:8" ht="15">
      <c r="A54" s="1" t="s">
        <v>219</v>
      </c>
      <c r="C54" s="1">
        <v>12</v>
      </c>
      <c r="D54" s="1">
        <v>0</v>
      </c>
      <c r="E54" s="1">
        <v>6</v>
      </c>
      <c r="F54" s="1">
        <f>+$C$54+$D$54+$E$54</f>
        <v>18</v>
      </c>
      <c r="G54" s="1" t="s">
        <v>220</v>
      </c>
      <c r="H54" s="1" t="s">
        <v>218</v>
      </c>
    </row>
    <row r="55" spans="1:8" ht="15">
      <c r="A55" s="1" t="s">
        <v>222</v>
      </c>
      <c r="C55" s="1">
        <v>28</v>
      </c>
      <c r="D55" s="1">
        <v>0</v>
      </c>
      <c r="E55" s="1">
        <v>2</v>
      </c>
      <c r="F55" s="1">
        <f>+$C$55+$D$55+$E$55</f>
        <v>30</v>
      </c>
      <c r="G55" s="1" t="s">
        <v>220</v>
      </c>
      <c r="H55" s="1" t="s">
        <v>221</v>
      </c>
    </row>
    <row r="56" spans="1:9" ht="15">
      <c r="A56" s="1" t="s">
        <v>224</v>
      </c>
      <c r="C56" s="1">
        <v>0</v>
      </c>
      <c r="D56" s="1">
        <v>0</v>
      </c>
      <c r="E56" s="1">
        <v>0</v>
      </c>
      <c r="F56" s="1">
        <f>+$C$56+$D$56+$E$56</f>
        <v>0</v>
      </c>
      <c r="G56" s="1" t="s">
        <v>225</v>
      </c>
      <c r="I56" s="1" t="s">
        <v>223</v>
      </c>
    </row>
    <row r="57" spans="1:8" ht="15">
      <c r="A57" s="1" t="s">
        <v>227</v>
      </c>
      <c r="C57" s="1">
        <v>20</v>
      </c>
      <c r="D57" s="1">
        <v>0</v>
      </c>
      <c r="E57" s="1">
        <v>4</v>
      </c>
      <c r="F57" s="1">
        <f>+$C$57+$D$57+$E$57</f>
        <v>24</v>
      </c>
      <c r="G57" s="1" t="s">
        <v>228</v>
      </c>
      <c r="H57" s="1" t="s">
        <v>226</v>
      </c>
    </row>
    <row r="58" spans="1:9" ht="15">
      <c r="A58" s="1" t="s">
        <v>231</v>
      </c>
      <c r="C58" s="1">
        <v>30</v>
      </c>
      <c r="D58" s="1">
        <v>0</v>
      </c>
      <c r="E58" s="1">
        <v>5</v>
      </c>
      <c r="F58" s="1">
        <f>+$C$58+$D$58+$E$58</f>
        <v>35</v>
      </c>
      <c r="G58" s="1" t="s">
        <v>232</v>
      </c>
      <c r="I58" s="1" t="s">
        <v>229</v>
      </c>
    </row>
    <row r="59" spans="1:9" ht="15">
      <c r="A59" s="1" t="s">
        <v>324</v>
      </c>
      <c r="C59" s="1">
        <v>10</v>
      </c>
      <c r="D59" s="1">
        <v>0</v>
      </c>
      <c r="E59" s="1">
        <v>2</v>
      </c>
      <c r="F59" s="1">
        <f>+$C$59+$D$59+$E$59</f>
        <v>12</v>
      </c>
      <c r="G59" s="1" t="s">
        <v>325</v>
      </c>
      <c r="I59" s="1" t="s">
        <v>230</v>
      </c>
    </row>
    <row r="60" spans="1:8" ht="15">
      <c r="A60" s="1" t="s">
        <v>234</v>
      </c>
      <c r="C60" s="1">
        <v>60</v>
      </c>
      <c r="D60" s="1">
        <v>0</v>
      </c>
      <c r="E60" s="1">
        <v>4</v>
      </c>
      <c r="F60" s="1">
        <f>+$C$60+$D$60+$E$60</f>
        <v>64</v>
      </c>
      <c r="G60" s="1" t="s">
        <v>243</v>
      </c>
      <c r="H60" s="1" t="s">
        <v>233</v>
      </c>
    </row>
    <row r="61" spans="1:9" ht="15">
      <c r="A61" s="1" t="s">
        <v>236</v>
      </c>
      <c r="C61" s="1">
        <v>0</v>
      </c>
      <c r="D61" s="1">
        <v>8</v>
      </c>
      <c r="E61" s="1">
        <v>3</v>
      </c>
      <c r="F61" s="1">
        <f>+$C$61+$D$61+$E$61</f>
        <v>11</v>
      </c>
      <c r="G61" s="1" t="s">
        <v>237</v>
      </c>
      <c r="I61" s="1" t="s">
        <v>235</v>
      </c>
    </row>
    <row r="62" spans="1:8" ht="15">
      <c r="A62" s="1" t="s">
        <v>239</v>
      </c>
      <c r="C62" s="1">
        <v>0</v>
      </c>
      <c r="D62" s="1">
        <v>4</v>
      </c>
      <c r="E62" s="1">
        <v>0</v>
      </c>
      <c r="F62" s="1">
        <f>+$C$62+$D$62+$E$62</f>
        <v>4</v>
      </c>
      <c r="G62" s="1" t="s">
        <v>240</v>
      </c>
      <c r="H62" s="1" t="s">
        <v>238</v>
      </c>
    </row>
    <row r="63" spans="1:8" ht="15">
      <c r="A63" s="1" t="s">
        <v>326</v>
      </c>
      <c r="C63" s="1">
        <v>0</v>
      </c>
      <c r="D63" s="1">
        <v>4</v>
      </c>
      <c r="E63" s="1">
        <v>0</v>
      </c>
      <c r="F63" s="1">
        <f>+$C$63+$D$63+$E$63</f>
        <v>4</v>
      </c>
      <c r="G63" s="1" t="s">
        <v>327</v>
      </c>
      <c r="H63" s="1" t="s">
        <v>241</v>
      </c>
    </row>
    <row r="64" spans="1:9" ht="15">
      <c r="A64" s="1" t="s">
        <v>242</v>
      </c>
      <c r="C64" s="1">
        <v>16</v>
      </c>
      <c r="D64" s="1">
        <v>0</v>
      </c>
      <c r="E64" s="1">
        <v>0</v>
      </c>
      <c r="F64" s="1">
        <f>+$C$64+$D$64+$E$64</f>
        <v>16</v>
      </c>
      <c r="G64" s="1" t="s">
        <v>243</v>
      </c>
      <c r="I64" s="1" t="s">
        <v>244</v>
      </c>
    </row>
    <row r="65" spans="1:8" ht="15">
      <c r="A65" s="1" t="s">
        <v>245</v>
      </c>
      <c r="C65" s="1">
        <v>4</v>
      </c>
      <c r="D65" s="1">
        <v>0</v>
      </c>
      <c r="E65" s="1">
        <v>0</v>
      </c>
      <c r="F65" s="1">
        <v>4</v>
      </c>
      <c r="G65" s="1" t="s">
        <v>243</v>
      </c>
      <c r="H65" s="1" t="s">
        <v>246</v>
      </c>
    </row>
    <row r="66" spans="1:7" ht="15">
      <c r="A66" s="1" t="s">
        <v>247</v>
      </c>
      <c r="C66" s="1">
        <v>12</v>
      </c>
      <c r="D66" s="1">
        <v>0</v>
      </c>
      <c r="E66" s="1">
        <v>0</v>
      </c>
      <c r="F66" s="1">
        <f>+$C$66+$D$66+$E$66</f>
        <v>12</v>
      </c>
      <c r="G66" s="1" t="s">
        <v>248</v>
      </c>
    </row>
    <row r="67" spans="1:6" ht="15">
      <c r="A67" s="1" t="s">
        <v>328</v>
      </c>
      <c r="C67" s="1">
        <v>20</v>
      </c>
      <c r="D67" s="1">
        <v>0</v>
      </c>
      <c r="E67" s="1">
        <v>5</v>
      </c>
      <c r="F67" s="1">
        <f>+$C$67+$D$67+$E$67</f>
        <v>25</v>
      </c>
    </row>
    <row r="68" spans="1:7" ht="15">
      <c r="A68" s="1" t="s">
        <v>249</v>
      </c>
      <c r="C68" s="1">
        <v>80</v>
      </c>
      <c r="D68" s="1">
        <v>0</v>
      </c>
      <c r="E68" s="1">
        <v>17</v>
      </c>
      <c r="F68" s="1">
        <f>+$C$68+$D$68+$E$68</f>
        <v>97</v>
      </c>
      <c r="G68" s="1" t="s">
        <v>250</v>
      </c>
    </row>
    <row r="69" spans="1:7" ht="15">
      <c r="A69" s="1" t="s">
        <v>251</v>
      </c>
      <c r="C69" s="1">
        <v>4</v>
      </c>
      <c r="D69" s="1">
        <v>0</v>
      </c>
      <c r="E69" s="1">
        <v>1</v>
      </c>
      <c r="F69" s="1">
        <f>+$C$69+$D$69+$E$69</f>
        <v>5</v>
      </c>
      <c r="G69" s="1" t="s">
        <v>252</v>
      </c>
    </row>
    <row r="70" spans="1:7" ht="15">
      <c r="A70" s="1" t="s">
        <v>253</v>
      </c>
      <c r="C70" s="1">
        <v>40</v>
      </c>
      <c r="D70" s="1">
        <v>0</v>
      </c>
      <c r="E70" s="1">
        <v>10</v>
      </c>
      <c r="F70" s="1">
        <f>+$C$70+$D$70+$E$70</f>
        <v>50</v>
      </c>
      <c r="G70" s="1" t="s">
        <v>254</v>
      </c>
    </row>
    <row r="71" spans="1:7" ht="15">
      <c r="A71" s="1" t="s">
        <v>255</v>
      </c>
      <c r="C71" s="1">
        <v>4</v>
      </c>
      <c r="D71" s="1">
        <v>2</v>
      </c>
      <c r="E71" s="1">
        <v>0</v>
      </c>
      <c r="F71" s="1">
        <f>+$C$71+$D$71+$E$71</f>
        <v>6</v>
      </c>
      <c r="G71" s="1" t="s">
        <v>329</v>
      </c>
    </row>
    <row r="72" spans="1:7" ht="15">
      <c r="A72" s="1" t="s">
        <v>256</v>
      </c>
      <c r="C72" s="1">
        <v>6</v>
      </c>
      <c r="D72" s="1">
        <v>0</v>
      </c>
      <c r="E72" s="1">
        <v>0</v>
      </c>
      <c r="F72" s="1">
        <f>+$C$72+$D$72+$E$72</f>
        <v>6</v>
      </c>
      <c r="G72" s="1" t="s">
        <v>257</v>
      </c>
    </row>
    <row r="73" spans="1:7" ht="15">
      <c r="A73" s="1" t="s">
        <v>258</v>
      </c>
      <c r="C73" s="1">
        <v>4</v>
      </c>
      <c r="D73" s="1">
        <v>0</v>
      </c>
      <c r="E73" s="1">
        <v>0</v>
      </c>
      <c r="F73" s="1">
        <f>+$C$73+$D$73+$E$73</f>
        <v>4</v>
      </c>
      <c r="G73" s="1" t="s">
        <v>330</v>
      </c>
    </row>
    <row r="74" spans="1:7" ht="15">
      <c r="A74" s="1" t="s">
        <v>260</v>
      </c>
      <c r="C74" s="1">
        <v>4</v>
      </c>
      <c r="D74" s="1">
        <v>0</v>
      </c>
      <c r="E74" s="1">
        <v>0</v>
      </c>
      <c r="F74" s="1">
        <f>+$C$74+$D$74+$E$74</f>
        <v>4</v>
      </c>
      <c r="G74" s="1" t="s">
        <v>261</v>
      </c>
    </row>
    <row r="75" spans="1:7" ht="15">
      <c r="A75" s="1" t="s">
        <v>262</v>
      </c>
      <c r="C75" s="1">
        <v>8</v>
      </c>
      <c r="D75" s="1">
        <v>0</v>
      </c>
      <c r="E75" s="1">
        <v>0</v>
      </c>
      <c r="F75" s="1">
        <f>+$C$75+$D$75+$E$75</f>
        <v>8</v>
      </c>
      <c r="G75" s="1" t="s">
        <v>263</v>
      </c>
    </row>
    <row r="76" spans="1:7" ht="15">
      <c r="A76" s="1" t="s">
        <v>265</v>
      </c>
      <c r="C76" s="1">
        <v>0</v>
      </c>
      <c r="D76" s="1">
        <v>6</v>
      </c>
      <c r="E76" s="1">
        <v>0</v>
      </c>
      <c r="F76" s="1">
        <f>+$C$76+$D$76+$E$76</f>
        <v>6</v>
      </c>
      <c r="G76" s="1" t="s">
        <v>266</v>
      </c>
    </row>
    <row r="77" spans="1:7" ht="15">
      <c r="A77" s="1" t="s">
        <v>267</v>
      </c>
      <c r="C77" s="1">
        <v>16</v>
      </c>
      <c r="D77" s="1">
        <v>0</v>
      </c>
      <c r="E77" s="1">
        <v>0</v>
      </c>
      <c r="F77" s="1">
        <f>+$C$77+$D$77+$E$77</f>
        <v>16</v>
      </c>
      <c r="G77" s="1" t="s">
        <v>268</v>
      </c>
    </row>
    <row r="78" spans="1:7" ht="15">
      <c r="A78" s="1" t="s">
        <v>269</v>
      </c>
      <c r="C78" s="1">
        <v>12</v>
      </c>
      <c r="D78" s="1">
        <v>0</v>
      </c>
      <c r="E78" s="1">
        <v>0</v>
      </c>
      <c r="F78" s="1">
        <f>+$C$78+$D$78+$E$78</f>
        <v>12</v>
      </c>
      <c r="G78" s="1" t="s">
        <v>268</v>
      </c>
    </row>
    <row r="79" spans="1:7" ht="15">
      <c r="A79" s="1" t="s">
        <v>270</v>
      </c>
      <c r="C79" s="1">
        <v>8</v>
      </c>
      <c r="D79" s="1">
        <v>0</v>
      </c>
      <c r="E79" s="1">
        <v>0</v>
      </c>
      <c r="F79" s="1">
        <f>+$C$79+$D$79+$E$79</f>
        <v>8</v>
      </c>
      <c r="G79" s="1" t="s">
        <v>271</v>
      </c>
    </row>
    <row r="80" spans="1:7" ht="15">
      <c r="A80" s="1" t="s">
        <v>272</v>
      </c>
      <c r="C80" s="1">
        <v>24</v>
      </c>
      <c r="D80" s="1">
        <v>0</v>
      </c>
      <c r="E80" s="1">
        <v>3</v>
      </c>
      <c r="F80" s="1">
        <f>+$C$80+$D$80+$E$80</f>
        <v>27</v>
      </c>
      <c r="G80" s="1" t="s">
        <v>273</v>
      </c>
    </row>
    <row r="81" spans="1:6" ht="15">
      <c r="A81" s="1" t="s">
        <v>274</v>
      </c>
      <c r="C81" s="1">
        <v>4</v>
      </c>
      <c r="D81" s="1">
        <v>0</v>
      </c>
      <c r="E81" s="1">
        <v>0</v>
      </c>
      <c r="F81" s="1">
        <f>+$C$81+$D$81+$E$81</f>
        <v>4</v>
      </c>
    </row>
    <row r="82" spans="1:6" ht="15">
      <c r="A82" s="1" t="s">
        <v>275</v>
      </c>
      <c r="C82" s="1">
        <f>SUM(C5:C49)+$C$67</f>
        <v>86</v>
      </c>
      <c r="D82" s="1">
        <f>SUM(D5:D49)+$D$67</f>
        <v>110</v>
      </c>
      <c r="E82" s="1">
        <f>SUM(E5:E49)+$E$67</f>
        <v>108</v>
      </c>
      <c r="F82" s="1">
        <f>SUM(F5:F49)+$F$67</f>
        <v>304</v>
      </c>
    </row>
    <row r="83" spans="1:6" ht="15">
      <c r="A83" s="1" t="s">
        <v>276</v>
      </c>
      <c r="C83" s="1">
        <f>+$C$45+$C$46+$C$68+$C$60</f>
        <v>190</v>
      </c>
      <c r="D83" s="1">
        <f>+$D$45+$D$46+$D$68+$D$60</f>
        <v>50</v>
      </c>
      <c r="E83" s="1">
        <f>+$E$45+$E$46+$E$68+$E$60</f>
        <v>43</v>
      </c>
      <c r="F83" s="1">
        <f>+$F$45+$F$46+$F$68+$F$60</f>
        <v>283</v>
      </c>
    </row>
    <row r="84" spans="1:6" ht="15">
      <c r="A84" s="1" t="s">
        <v>277</v>
      </c>
      <c r="C84" s="1">
        <f>+$C$48+$C$69+$C$74+$C$73+$C$43+$C$75</f>
        <v>26</v>
      </c>
      <c r="D84" s="1">
        <f>+$D$48+$D$69+$D$74+$D$73+$D$43+$D$75</f>
        <v>0</v>
      </c>
      <c r="E84" s="1">
        <f>+$E$48+$E$69+$E$74+$E$73+$E$43+$E$75</f>
        <v>2</v>
      </c>
      <c r="F84" s="1">
        <f>+$F$48+$F$69+$F$74+$F$73+$F$43</f>
        <v>20</v>
      </c>
    </row>
    <row r="85" spans="1:6" ht="15">
      <c r="A85" s="1" t="s">
        <v>278</v>
      </c>
      <c r="C85" s="1">
        <f>+$C$70+$C$71+$C$72</f>
        <v>50</v>
      </c>
      <c r="D85" s="1">
        <f>+$D$70+$D$71+$D$72</f>
        <v>2</v>
      </c>
      <c r="E85" s="1">
        <f>+$E$70+$E$71+$E$72</f>
        <v>10</v>
      </c>
      <c r="F85" s="1">
        <f>+$F$70+$F$71+$F$72</f>
        <v>62</v>
      </c>
    </row>
    <row r="86" spans="1:6" ht="15">
      <c r="A86" s="1" t="s">
        <v>279</v>
      </c>
      <c r="C86" s="1">
        <f>+$C$47</f>
        <v>10</v>
      </c>
      <c r="D86" s="1">
        <f>+$D$47</f>
        <v>0</v>
      </c>
      <c r="E86" s="1">
        <f>+$E$47</f>
        <v>0</v>
      </c>
      <c r="F86" s="1">
        <f>+$F$47</f>
        <v>10</v>
      </c>
    </row>
    <row r="87" spans="1:6" ht="15">
      <c r="A87" s="1" t="s">
        <v>280</v>
      </c>
      <c r="C87" s="1">
        <f>+$C$61+$C$62+$C$44+$C$63</f>
        <v>0</v>
      </c>
      <c r="D87" s="1">
        <f>+$D$61+$D$62+$D$44+$D$63</f>
        <v>56</v>
      </c>
      <c r="E87" s="1">
        <f>+$E$61+$E$62+$E$44+$E$63</f>
        <v>13</v>
      </c>
      <c r="F87" s="1">
        <f>+$F$61+$F$62+$F$44</f>
        <v>65</v>
      </c>
    </row>
    <row r="88" spans="1:6" ht="15">
      <c r="A88" s="1" t="s">
        <v>281</v>
      </c>
      <c r="C88" s="1">
        <f>+$C$64+$C$77+$C$80+$C$79</f>
        <v>64</v>
      </c>
      <c r="D88" s="1">
        <f>+$D$64+$D$77+$D$80</f>
        <v>0</v>
      </c>
      <c r="E88" s="1">
        <f>+$E$64+$E$77+$E$80</f>
        <v>3</v>
      </c>
      <c r="F88" s="1">
        <f>+$F$64+$F$77+$F$80</f>
        <v>59</v>
      </c>
    </row>
    <row r="89" spans="1:6" ht="15">
      <c r="A89" s="1" t="s">
        <v>282</v>
      </c>
      <c r="C89" s="1">
        <f>+$C$65+$C$78</f>
        <v>16</v>
      </c>
      <c r="D89" s="1">
        <f>+$D$65+$D$78</f>
        <v>0</v>
      </c>
      <c r="E89" s="1">
        <f>+$E$65+$E$78</f>
        <v>0</v>
      </c>
      <c r="F89" s="1">
        <f>+$F$65+$F$78</f>
        <v>16</v>
      </c>
    </row>
    <row r="90" spans="1:6" ht="15">
      <c r="A90" s="1" t="s">
        <v>283</v>
      </c>
      <c r="C90" s="1">
        <f>+$C$66+$C$81+$C$76</f>
        <v>16</v>
      </c>
      <c r="D90" s="1">
        <f>+$D$66+$D$81+$D$76</f>
        <v>6</v>
      </c>
      <c r="E90" s="1">
        <f>+$E$66+$E$81+$E$76</f>
        <v>0</v>
      </c>
      <c r="F90" s="1">
        <f>+$F$66+$F$81+$F$76</f>
        <v>22</v>
      </c>
    </row>
    <row r="91" spans="1:6" ht="15">
      <c r="A91" s="1" t="s">
        <v>284</v>
      </c>
      <c r="C91" s="1">
        <f>SUM(C82:C87)</f>
        <v>362</v>
      </c>
      <c r="D91" s="1">
        <f>SUM(D82:D87)</f>
        <v>218</v>
      </c>
      <c r="E91" s="1">
        <f>SUM(E82:E87)</f>
        <v>176</v>
      </c>
      <c r="F91" s="1">
        <f>SUM(F82:F87)</f>
        <v>744</v>
      </c>
    </row>
    <row r="92" spans="1:6" ht="15">
      <c r="A92" s="1" t="s">
        <v>285</v>
      </c>
      <c r="C92" s="1">
        <f>+$C$88+$C$89+$C$90</f>
        <v>96</v>
      </c>
      <c r="D92" s="1">
        <f>+$D$88+$D$89+$D$90</f>
        <v>6</v>
      </c>
      <c r="E92" s="1">
        <f>+$E$88+$E$89+$E$90</f>
        <v>3</v>
      </c>
      <c r="F92" s="1">
        <f>+$F$88+$F$89+$F$90</f>
        <v>97</v>
      </c>
    </row>
    <row r="93" spans="1:6" ht="15">
      <c r="A93" s="1" t="s">
        <v>286</v>
      </c>
      <c r="C93" s="1">
        <f>SUM(C45:C81)</f>
        <v>528</v>
      </c>
      <c r="D93" s="1">
        <f>SUM(D45:D81)</f>
        <v>174</v>
      </c>
      <c r="E93" s="1">
        <f>SUM(E45:E81)</f>
        <v>277</v>
      </c>
      <c r="F93" s="1">
        <f>SUM(F45:F81)</f>
        <v>979</v>
      </c>
    </row>
  </sheetData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/>
  <printOptions/>
  <pageMargins left="0.5" right="0.5" top="0.5" bottom="0.5" header="0" footer="0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</dc:creator>
  <cp:keywords/>
  <dc:description/>
  <cp:lastModifiedBy> </cp:lastModifiedBy>
  <cp:lastPrinted>2004-06-23T11:13:33Z</cp:lastPrinted>
  <dcterms:created xsi:type="dcterms:W3CDTF">2004-06-22T15:24:28Z</dcterms:created>
  <dcterms:modified xsi:type="dcterms:W3CDTF">2005-04-14T18:38:03Z</dcterms:modified>
  <cp:category/>
  <cp:version/>
  <cp:contentType/>
  <cp:contentStatus/>
</cp:coreProperties>
</file>